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Users/melaniegunnell/Library/Mobile Documents/com~apple~CloudDocs/"/>
    </mc:Choice>
  </mc:AlternateContent>
  <bookViews>
    <workbookView xWindow="3900" yWindow="980" windowWidth="28460" windowHeight="18080" activeTab="1"/>
  </bookViews>
  <sheets>
    <sheet name="LONG TERM FOOD STORAGE " sheetId="1" r:id="rId1"/>
    <sheet name="PANTRY STORAGE CHECKLIST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6" i="2" l="1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47" i="2"/>
  <c r="E46" i="2"/>
  <c r="E45" i="2"/>
  <c r="E33" i="2"/>
  <c r="E32" i="2"/>
  <c r="E31" i="2"/>
  <c r="E30" i="2"/>
  <c r="E29" i="2"/>
  <c r="E28" i="2"/>
  <c r="E27" i="2"/>
  <c r="E26" i="2"/>
  <c r="E23" i="2"/>
  <c r="E22" i="2"/>
  <c r="E21" i="2"/>
  <c r="E19" i="2"/>
  <c r="E18" i="2"/>
  <c r="E17" i="2"/>
  <c r="E16" i="2"/>
  <c r="E13" i="2"/>
  <c r="E12" i="2"/>
  <c r="E11" i="2"/>
  <c r="E8" i="2"/>
  <c r="E7" i="2"/>
  <c r="E6" i="2"/>
  <c r="E5" i="2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B81" i="1"/>
  <c r="E84" i="1"/>
  <c r="E85" i="1"/>
  <c r="E86" i="1"/>
  <c r="E87" i="1"/>
  <c r="E88" i="1"/>
  <c r="E89" i="1"/>
  <c r="E90" i="1"/>
  <c r="B89" i="1"/>
  <c r="G89" i="1"/>
  <c r="F89" i="1"/>
  <c r="B88" i="1"/>
  <c r="G88" i="1"/>
  <c r="F88" i="1"/>
  <c r="B87" i="1"/>
  <c r="G87" i="1"/>
  <c r="F87" i="1"/>
  <c r="B86" i="1"/>
  <c r="G86" i="1"/>
  <c r="F86" i="1"/>
  <c r="B85" i="1"/>
  <c r="G85" i="1"/>
  <c r="F85" i="1"/>
  <c r="B84" i="1"/>
  <c r="G84" i="1"/>
  <c r="F84" i="1"/>
  <c r="B74" i="1"/>
  <c r="E77" i="1"/>
  <c r="E78" i="1"/>
  <c r="B77" i="1"/>
  <c r="G77" i="1"/>
  <c r="F77" i="1"/>
  <c r="B62" i="1"/>
  <c r="E66" i="1"/>
  <c r="E67" i="1"/>
  <c r="E68" i="1"/>
  <c r="E69" i="1"/>
  <c r="E70" i="1"/>
  <c r="E71" i="1"/>
  <c r="B70" i="1"/>
  <c r="G70" i="1"/>
  <c r="F70" i="1"/>
  <c r="B69" i="1"/>
  <c r="G69" i="1"/>
  <c r="F69" i="1"/>
  <c r="B68" i="1"/>
  <c r="G68" i="1"/>
  <c r="F68" i="1"/>
  <c r="B67" i="1"/>
  <c r="G67" i="1"/>
  <c r="F67" i="1"/>
  <c r="B65" i="1"/>
  <c r="B66" i="1"/>
  <c r="G66" i="1"/>
  <c r="F66" i="1"/>
  <c r="B54" i="1"/>
  <c r="E57" i="1"/>
  <c r="E58" i="1"/>
  <c r="E59" i="1"/>
  <c r="B58" i="1"/>
  <c r="G58" i="1"/>
  <c r="F58" i="1"/>
  <c r="B57" i="1"/>
  <c r="G57" i="1"/>
  <c r="F57" i="1"/>
  <c r="B44" i="1"/>
  <c r="E47" i="1"/>
  <c r="E48" i="1"/>
  <c r="E49" i="1"/>
  <c r="E50" i="1"/>
  <c r="E51" i="1"/>
  <c r="B50" i="1"/>
  <c r="G50" i="1"/>
  <c r="F50" i="1"/>
  <c r="B49" i="1"/>
  <c r="G49" i="1"/>
  <c r="F49" i="1"/>
  <c r="B48" i="1"/>
  <c r="G48" i="1"/>
  <c r="F48" i="1"/>
  <c r="B47" i="1"/>
  <c r="G47" i="1"/>
  <c r="F47" i="1"/>
  <c r="B34" i="1"/>
  <c r="E37" i="1"/>
  <c r="E38" i="1"/>
  <c r="E39" i="1"/>
  <c r="E40" i="1"/>
  <c r="E41" i="1"/>
  <c r="B40" i="1"/>
  <c r="G40" i="1"/>
  <c r="F40" i="1"/>
  <c r="B39" i="1"/>
  <c r="G39" i="1"/>
  <c r="F39" i="1"/>
  <c r="B38" i="1"/>
  <c r="G38" i="1"/>
  <c r="F38" i="1"/>
  <c r="B37" i="1"/>
  <c r="G37" i="1"/>
  <c r="F37" i="1"/>
  <c r="B11" i="1"/>
  <c r="E15" i="1"/>
  <c r="E16" i="1"/>
  <c r="E18" i="1"/>
  <c r="E19" i="1"/>
  <c r="E21" i="1"/>
  <c r="E22" i="1"/>
  <c r="E24" i="1"/>
  <c r="E25" i="1"/>
  <c r="E26" i="1"/>
  <c r="E27" i="1"/>
  <c r="E28" i="1"/>
  <c r="E29" i="1"/>
  <c r="E30" i="1"/>
  <c r="E31" i="1"/>
  <c r="B30" i="1"/>
  <c r="G30" i="1"/>
  <c r="F30" i="1"/>
  <c r="B29" i="1"/>
  <c r="G29" i="1"/>
  <c r="F29" i="1"/>
  <c r="B28" i="1"/>
  <c r="G28" i="1"/>
  <c r="F28" i="1"/>
  <c r="B27" i="1"/>
  <c r="G27" i="1"/>
  <c r="F27" i="1"/>
  <c r="B26" i="1"/>
  <c r="G26" i="1"/>
  <c r="F26" i="1"/>
  <c r="B25" i="1"/>
  <c r="G25" i="1"/>
  <c r="F25" i="1"/>
  <c r="B23" i="1"/>
  <c r="B24" i="1"/>
  <c r="G24" i="1"/>
  <c r="F24" i="1"/>
  <c r="B22" i="1"/>
  <c r="G22" i="1"/>
  <c r="F22" i="1"/>
  <c r="B20" i="1"/>
  <c r="B21" i="1"/>
  <c r="G21" i="1"/>
  <c r="F21" i="1"/>
  <c r="B19" i="1"/>
  <c r="G19" i="1"/>
  <c r="F19" i="1"/>
  <c r="B17" i="1"/>
  <c r="B18" i="1"/>
  <c r="G18" i="1"/>
  <c r="F18" i="1"/>
  <c r="B16" i="1"/>
  <c r="G16" i="1"/>
  <c r="F16" i="1"/>
  <c r="B14" i="1"/>
  <c r="B15" i="1"/>
  <c r="G15" i="1"/>
  <c r="F15" i="1"/>
</calcChain>
</file>

<file path=xl/sharedStrings.xml><?xml version="1.0" encoding="utf-8"?>
<sst xmlns="http://schemas.openxmlformats.org/spreadsheetml/2006/main" count="342" uniqueCount="209">
  <si>
    <t>LONG TERM FOOD STORAGE INVENTORY</t>
  </si>
  <si>
    <t>from melskitchencafe.com</t>
  </si>
  <si>
    <t>CHANGE THE NUMBERS IN THE GREEN BOXES (# OF MONTHS/# OF FAMILY MEMBERS)</t>
  </si>
  <si>
    <t>UPDATED: 5/2020</t>
  </si>
  <si>
    <t>TO CHANGE THE NUMBERS IN THE SPREADSHEET TO YOUR FAMILY</t>
  </si>
  <si>
    <t>NUMBER OF MONTHS:</t>
  </si>
  <si>
    <t>THE COLUMNS WITH AN * ARE THE ONES THAT YOU SHOULD CHANGE BASED ON YOUR PREFERENCES/WHAT YOU HAVE ON HAND</t>
  </si>
  <si>
    <t>NUMBER OF FAMILY MEMBERS:</t>
  </si>
  <si>
    <t>Adults</t>
  </si>
  <si>
    <t>(12 and older)</t>
  </si>
  <si>
    <t>THE “UNITS” COLUMN INDICATES HOW MUCH YOU CURRENTLY HAVE</t>
  </si>
  <si>
    <t>Child</t>
  </si>
  <si>
    <t>(11 and younger)</t>
  </si>
  <si>
    <t>THE % COLUMN INDICATES HOW MUCH OF THAT FOOD YOU WANT TO TAKE UP THE TOTAL PERCENTAGE YOU NEED</t>
  </si>
  <si>
    <t>I.E. FOR THE GRAINS CATEGORY, WHEAT ACCOUNTS FOR 48% (YOU CAN LOWER OR RAISE THAT % BASED ON HOW YOU USE WHEAT</t>
  </si>
  <si>
    <t>GRAINS</t>
  </si>
  <si>
    <t xml:space="preserve">Goal: </t>
  </si>
  <si>
    <t>lbs</t>
  </si>
  <si>
    <t>CURRENT AMOUNT</t>
  </si>
  <si>
    <t>POUNDS</t>
  </si>
  <si>
    <t>* UNITS</t>
  </si>
  <si>
    <t>STORAGE FORM</t>
  </si>
  <si>
    <t>GOAL AMOUNT (LBS)</t>
  </si>
  <si>
    <t>AMT NEEDED (CANS/BUCKETS)</t>
  </si>
  <si>
    <t>AMT NEEDED (LBS)</t>
  </si>
  <si>
    <t>WT PER UNIT (LBS)</t>
  </si>
  <si>
    <t>* % OF TOTAL WEIGHT</t>
  </si>
  <si>
    <t>SOURCE</t>
  </si>
  <si>
    <t>WHEAT</t>
  </si>
  <si>
    <t xml:space="preserve"> #10 can</t>
  </si>
  <si>
    <t>5 gallon bucket</t>
  </si>
  <si>
    <t>WHEAT GLUTEN</t>
  </si>
  <si>
    <t>#10 can</t>
  </si>
  <si>
    <t>WHITE FLOUR</t>
  </si>
  <si>
    <t>CORN MEAL</t>
  </si>
  <si>
    <t>ROLLED OATS</t>
  </si>
  <si>
    <t xml:space="preserve">                       </t>
  </si>
  <si>
    <t>STEEL CUT OATS</t>
  </si>
  <si>
    <t>WHITE RICE</t>
  </si>
  <si>
    <t xml:space="preserve">                 </t>
  </si>
  <si>
    <t>BROWN RICE</t>
  </si>
  <si>
    <t>ELBOW MACARONI</t>
  </si>
  <si>
    <t>SPAGHETTI</t>
  </si>
  <si>
    <t xml:space="preserve">EGG NOODLES </t>
  </si>
  <si>
    <t>BARLEY</t>
  </si>
  <si>
    <t>QUINOA</t>
  </si>
  <si>
    <t>TOTAL:</t>
  </si>
  <si>
    <t>LEGUMES</t>
  </si>
  <si>
    <t xml:space="preserve">DRY PINTO BEANS </t>
  </si>
  <si>
    <t>DRY BLACK BEANS</t>
  </si>
  <si>
    <t>DRY WHITE BEANS</t>
  </si>
  <si>
    <t>LENTILS</t>
  </si>
  <si>
    <t>FATS AND OILS</t>
  </si>
  <si>
    <t>AVOCADO OIL</t>
  </si>
  <si>
    <t>Gallons</t>
  </si>
  <si>
    <t>OLIVE OIL</t>
  </si>
  <si>
    <t>COCONUT OIL</t>
  </si>
  <si>
    <t>PEANUT BUTTER</t>
  </si>
  <si>
    <t>Jars</t>
  </si>
  <si>
    <t>DAIRY</t>
  </si>
  <si>
    <t>Goal:</t>
  </si>
  <si>
    <t>NONFAT DRY MILK</t>
  </si>
  <si>
    <t xml:space="preserve">FREEZE DRIED YOGURT BITES </t>
  </si>
  <si>
    <t>SUGAR/SWEETENERS</t>
  </si>
  <si>
    <t>WHITE SUGAR</t>
  </si>
  <si>
    <t>BROWN SUGAR</t>
  </si>
  <si>
    <t>HONEY</t>
  </si>
  <si>
    <t>5 lb bucket</t>
  </si>
  <si>
    <t>MAPLE SYRUP</t>
  </si>
  <si>
    <t>20-ounce container</t>
  </si>
  <si>
    <t>JAMS OR PRESERVES</t>
  </si>
  <si>
    <t>pints</t>
  </si>
  <si>
    <t>SALT</t>
  </si>
  <si>
    <t>LEAVENING/MISC</t>
  </si>
  <si>
    <t>DRY YEAST</t>
  </si>
  <si>
    <t>1 lb packages</t>
  </si>
  <si>
    <t>BAKING SODA</t>
  </si>
  <si>
    <t>BAKING POWDER</t>
  </si>
  <si>
    <t>VINEGAR</t>
  </si>
  <si>
    <t>gallon</t>
  </si>
  <si>
    <t>1 gallon = 8 pounds</t>
  </si>
  <si>
    <t>EGG POWDER</t>
  </si>
  <si>
    <t>CORNSTARCH</t>
  </si>
  <si>
    <t>FRUITS/VEGETABLES</t>
  </si>
  <si>
    <t>GOAL AMOUNT (UNIT)</t>
  </si>
  <si>
    <t>Applesauce</t>
  </si>
  <si>
    <t>quarts</t>
  </si>
  <si>
    <t>Strawberries  6.2 OUNCES</t>
  </si>
  <si>
    <t>Apple Slices   14 OUNCES</t>
  </si>
  <si>
    <t>Peaches   ,39 LBS</t>
  </si>
  <si>
    <t>Raspberries  .52 LBS</t>
  </si>
  <si>
    <t>Blueberries  10.7 ounces</t>
  </si>
  <si>
    <t>Pineapple</t>
  </si>
  <si>
    <t>pantry cans</t>
  </si>
  <si>
    <t>Mandarin Oranges</t>
  </si>
  <si>
    <t>Celery   29 LBS</t>
  </si>
  <si>
    <t>Carrots</t>
  </si>
  <si>
    <t>Peas   1.2 LBS</t>
  </si>
  <si>
    <t>Spinach  .4 lbs</t>
  </si>
  <si>
    <t>Corn   1 lbs</t>
  </si>
  <si>
    <t>Green Beans   5.3 ounces</t>
  </si>
  <si>
    <t>Diced Tomatoes</t>
  </si>
  <si>
    <t>Tomato Sauce</t>
  </si>
  <si>
    <t>Tomato Paste</t>
  </si>
  <si>
    <t>Pantry Storage Checklist</t>
  </si>
  <si>
    <t>3 Month Supply</t>
  </si>
  <si>
    <t>Item</t>
  </si>
  <si>
    <t>Size (of can/box)</t>
  </si>
  <si>
    <t>Goal</t>
  </si>
  <si>
    <t>Current Amount</t>
  </si>
  <si>
    <t xml:space="preserve"># Needed </t>
  </si>
  <si>
    <t>TOMATOES</t>
  </si>
  <si>
    <t>Diced tomatoes</t>
  </si>
  <si>
    <t>Tomato sauce</t>
  </si>
  <si>
    <t>Tomato paste</t>
  </si>
  <si>
    <t>Crushed tomatoes</t>
  </si>
  <si>
    <t>BEANS</t>
  </si>
  <si>
    <t>White beans</t>
  </si>
  <si>
    <t>Black beans</t>
  </si>
  <si>
    <t>Pinto beans</t>
  </si>
  <si>
    <t>FRUIT</t>
  </si>
  <si>
    <t>Mandarin oranges</t>
  </si>
  <si>
    <t>Pineapple chunks</t>
  </si>
  <si>
    <t>DAIRY/NON-DAIRY</t>
  </si>
  <si>
    <t>Evaporated milk</t>
  </si>
  <si>
    <t>Sweet. condensed milk</t>
  </si>
  <si>
    <t>Coconut milk</t>
  </si>
  <si>
    <t>OIL/VINEGAR</t>
  </si>
  <si>
    <t>Avocado oil</t>
  </si>
  <si>
    <t>Olive oil</t>
  </si>
  <si>
    <t>Coconut oil</t>
  </si>
  <si>
    <t>Vegetable oil</t>
  </si>
  <si>
    <t>Red wine vinegar</t>
  </si>
  <si>
    <t>Apple cider vinegar</t>
  </si>
  <si>
    <t>Rice vinegar</t>
  </si>
  <si>
    <t>White vinegar</t>
  </si>
  <si>
    <t>CONDIMENTS/SPREADS</t>
  </si>
  <si>
    <t>Black olives</t>
  </si>
  <si>
    <t>Peanut butter</t>
  </si>
  <si>
    <t>Yellow mustard</t>
  </si>
  <si>
    <t>Dijon mustard</t>
  </si>
  <si>
    <t>Mayo</t>
  </si>
  <si>
    <t>Ketchup</t>
  </si>
  <si>
    <t>BBQ sauce</t>
  </si>
  <si>
    <t>PASTA/RICE/QUINOA</t>
  </si>
  <si>
    <t>Penne</t>
  </si>
  <si>
    <t>Spaghetti</t>
  </si>
  <si>
    <t>Egg noodles</t>
  </si>
  <si>
    <t>White rice (jasmine/basmati)</t>
  </si>
  <si>
    <t>Brown rice</t>
  </si>
  <si>
    <t>Quinoa</t>
  </si>
  <si>
    <t>BAKING</t>
  </si>
  <si>
    <t>Chocolate chips</t>
  </si>
  <si>
    <t>Shredded coconut</t>
  </si>
  <si>
    <t>Pecans</t>
  </si>
  <si>
    <t>Almonds - sliced</t>
  </si>
  <si>
    <t>Almonds - slivered</t>
  </si>
  <si>
    <t>Almonds - whole</t>
  </si>
  <si>
    <t>Baking powder</t>
  </si>
  <si>
    <t>Baking soda</t>
  </si>
  <si>
    <t>Yeast</t>
  </si>
  <si>
    <t>Vanilla extract</t>
  </si>
  <si>
    <t>Granulated sugar</t>
  </si>
  <si>
    <t>Brown sugar</t>
  </si>
  <si>
    <t>Honey</t>
  </si>
  <si>
    <t>Maple syrup</t>
  </si>
  <si>
    <t>Old-fashioned rolled oats</t>
  </si>
  <si>
    <t>Quick oats</t>
  </si>
  <si>
    <t>Steel cut oats</t>
  </si>
  <si>
    <t>All-purpose flour</t>
  </si>
  <si>
    <t>White wheat berries</t>
  </si>
  <si>
    <t>Tapioca flour</t>
  </si>
  <si>
    <t>Cornmeal</t>
  </si>
  <si>
    <t>Cocoa powder</t>
  </si>
  <si>
    <t>MISC</t>
  </si>
  <si>
    <t>Cereal</t>
  </si>
  <si>
    <t>Jam/jelly</t>
  </si>
  <si>
    <t>Chicken broth</t>
  </si>
  <si>
    <t>SNACKS</t>
  </si>
  <si>
    <t>Pretzels</t>
  </si>
  <si>
    <t>Granola bars</t>
  </si>
  <si>
    <t>Crackers</t>
  </si>
  <si>
    <t>SPICES</t>
  </si>
  <si>
    <t>Coarse kosher salt</t>
  </si>
  <si>
    <t>Table salt</t>
  </si>
  <si>
    <t>Black pepper</t>
  </si>
  <si>
    <t>Oregano</t>
  </si>
  <si>
    <t>Basil</t>
  </si>
  <si>
    <t>Thyme</t>
  </si>
  <si>
    <t>Parsley</t>
  </si>
  <si>
    <t>Dill</t>
  </si>
  <si>
    <t>Chives</t>
  </si>
  <si>
    <t>Bay leaves</t>
  </si>
  <si>
    <t>Coriander</t>
  </si>
  <si>
    <t>Cumin</t>
  </si>
  <si>
    <t>Chili powder</t>
  </si>
  <si>
    <t>Cayenne pepper</t>
  </si>
  <si>
    <t>Smoked paprika</t>
  </si>
  <si>
    <t>Sweet paprika</t>
  </si>
  <si>
    <t>Nutmeg</t>
  </si>
  <si>
    <t>Allspice</t>
  </si>
  <si>
    <t>Cinnamon</t>
  </si>
  <si>
    <t>Cloves</t>
  </si>
  <si>
    <t>Cardamom</t>
  </si>
  <si>
    <t>Garlic powder</t>
  </si>
  <si>
    <t>Onion powder</t>
  </si>
  <si>
    <t>Ground mustard</t>
  </si>
  <si>
    <t>Poppy seeds</t>
  </si>
  <si>
    <t>Sesame seeds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</si>
</sst>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0"/>
      <color indexed="8"/>
      <name val="Arial"/>
    </font>
    <font>
      <b/>
      <sz val="10"/>
      <color indexed="8"/>
      <name val="Arial"/>
    </font>
    <font>
      <sz val="10"/>
      <color indexed="11"/>
      <name val="Arial"/>
    </font>
    <font>
      <i/>
      <sz val="10"/>
      <color indexed="8"/>
      <name val="Arial"/>
    </font>
    <font>
      <b/>
      <i/>
      <sz val="10"/>
      <color indexed="8"/>
      <name val="Arial"/>
    </font>
    <font>
      <sz val="10"/>
      <color indexed="12"/>
      <name val="Arial"/>
    </font>
    <font>
      <sz val="10"/>
      <color indexed="14"/>
      <name val="Arial"/>
    </font>
    <font>
      <sz val="10"/>
      <color indexed="8"/>
      <name val="Helvetica Neue"/>
    </font>
    <font>
      <b/>
      <sz val="16"/>
      <color indexed="8"/>
      <name val="Helvetica Neue"/>
    </font>
    <font>
      <i/>
      <sz val="10"/>
      <color indexed="8"/>
      <name val="Helvetica Neue"/>
    </font>
    <font>
      <b/>
      <sz val="10"/>
      <color indexed="8"/>
      <name val="Helvetica Neue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21"/>
        <bgColor auto="1"/>
      </patternFill>
    </fill>
  </fills>
  <borders count="2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5"/>
      </bottom>
      <diagonal/>
    </border>
    <border>
      <left style="medium">
        <color indexed="15"/>
      </left>
      <right style="thin">
        <color indexed="10"/>
      </right>
      <top style="medium">
        <color indexed="15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5"/>
      </top>
      <bottom style="thin">
        <color indexed="10"/>
      </bottom>
      <diagonal/>
    </border>
    <border>
      <left style="thin">
        <color indexed="10"/>
      </left>
      <right style="medium">
        <color indexed="15"/>
      </right>
      <top style="medium">
        <color indexed="15"/>
      </top>
      <bottom style="thin">
        <color indexed="10"/>
      </bottom>
      <diagonal/>
    </border>
    <border>
      <left style="medium">
        <color indexed="15"/>
      </left>
      <right style="medium">
        <color indexed="15"/>
      </right>
      <top style="medium">
        <color indexed="15"/>
      </top>
      <bottom style="thin">
        <color indexed="10"/>
      </bottom>
      <diagonal/>
    </border>
    <border>
      <left style="medium">
        <color indexed="15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5"/>
      </right>
      <top style="thin">
        <color indexed="10"/>
      </top>
      <bottom style="thin">
        <color indexed="10"/>
      </bottom>
      <diagonal/>
    </border>
    <border>
      <left style="medium">
        <color indexed="15"/>
      </left>
      <right style="medium">
        <color indexed="15"/>
      </right>
      <top style="thin">
        <color indexed="10"/>
      </top>
      <bottom style="thin">
        <color indexed="10"/>
      </bottom>
      <diagonal/>
    </border>
    <border>
      <left style="medium">
        <color indexed="15"/>
      </left>
      <right style="thin">
        <color indexed="10"/>
      </right>
      <top style="thin">
        <color indexed="10"/>
      </top>
      <bottom style="thin">
        <color indexed="17"/>
      </bottom>
      <diagonal/>
    </border>
    <border>
      <left style="medium">
        <color indexed="15"/>
      </left>
      <right style="thin">
        <color indexed="10"/>
      </right>
      <top style="thin">
        <color indexed="17"/>
      </top>
      <bottom style="thin">
        <color indexed="10"/>
      </bottom>
      <diagonal/>
    </border>
    <border>
      <left style="medium">
        <color indexed="15"/>
      </left>
      <right style="thin">
        <color indexed="10"/>
      </right>
      <top style="thin">
        <color indexed="10"/>
      </top>
      <bottom style="medium">
        <color indexed="15"/>
      </bottom>
      <diagonal/>
    </border>
    <border>
      <left style="thin">
        <color indexed="10"/>
      </left>
      <right style="medium">
        <color indexed="15"/>
      </right>
      <top style="thin">
        <color indexed="10"/>
      </top>
      <bottom style="medium">
        <color indexed="15"/>
      </bottom>
      <diagonal/>
    </border>
    <border>
      <left style="medium">
        <color indexed="15"/>
      </left>
      <right style="medium">
        <color indexed="15"/>
      </right>
      <top style="thin">
        <color indexed="10"/>
      </top>
      <bottom style="medium">
        <color indexed="15"/>
      </bottom>
      <diagonal/>
    </border>
    <border>
      <left style="thin">
        <color indexed="10"/>
      </left>
      <right style="thin">
        <color indexed="10"/>
      </right>
      <top style="medium">
        <color indexed="15"/>
      </top>
      <bottom style="medium">
        <color indexed="15"/>
      </bottom>
      <diagonal/>
    </border>
    <border>
      <left/>
      <right/>
      <top/>
      <bottom/>
      <diagonal/>
    </border>
    <border>
      <left style="thin">
        <color indexed="19"/>
      </left>
      <right style="thin">
        <color indexed="19"/>
      </right>
      <top/>
      <bottom style="thin">
        <color indexed="20"/>
      </bottom>
      <diagonal/>
    </border>
    <border>
      <left style="thin">
        <color indexed="19"/>
      </left>
      <right style="thin">
        <color indexed="20"/>
      </right>
      <top style="thin">
        <color indexed="20"/>
      </top>
      <bottom style="thin">
        <color indexed="19"/>
      </bottom>
      <diagonal/>
    </border>
    <border>
      <left style="thin">
        <color indexed="20"/>
      </left>
      <right style="thin">
        <color indexed="19"/>
      </right>
      <top style="thin">
        <color indexed="20"/>
      </top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thin">
        <color indexed="20"/>
      </top>
      <bottom style="thin">
        <color indexed="19"/>
      </bottom>
      <diagonal/>
    </border>
    <border>
      <left style="thin">
        <color indexed="19"/>
      </left>
      <right style="thin">
        <color indexed="20"/>
      </right>
      <top style="thin">
        <color indexed="19"/>
      </top>
      <bottom style="thin">
        <color indexed="19"/>
      </bottom>
      <diagonal/>
    </border>
    <border>
      <left style="thin">
        <color indexed="20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</borders>
  <cellStyleXfs count="1">
    <xf numFmtId="0" fontId="0" fillId="0" borderId="0" applyNumberFormat="0" applyFill="0" applyBorder="0" applyProtection="0"/>
  </cellStyleXfs>
  <cellXfs count="108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1" fontId="0" fillId="2" borderId="1" xfId="0" applyNumberFormat="1" applyFont="1" applyFill="1" applyBorder="1" applyAlignment="1"/>
    <xf numFmtId="0" fontId="0" fillId="2" borderId="1" xfId="0" applyFont="1" applyFill="1" applyBorder="1" applyAlignment="1"/>
    <xf numFmtId="1" fontId="2" fillId="2" borderId="1" xfId="0" applyNumberFormat="1" applyFont="1" applyFill="1" applyBorder="1" applyAlignment="1"/>
    <xf numFmtId="1" fontId="0" fillId="0" borderId="1" xfId="0" applyNumberFormat="1" applyFont="1" applyBorder="1" applyAlignment="1"/>
    <xf numFmtId="49" fontId="3" fillId="2" borderId="1" xfId="0" applyNumberFormat="1" applyFont="1" applyFill="1" applyBorder="1" applyAlignment="1"/>
    <xf numFmtId="0" fontId="4" fillId="2" borderId="1" xfId="0" applyFont="1" applyFill="1" applyBorder="1" applyAlignment="1"/>
    <xf numFmtId="49" fontId="5" fillId="2" borderId="1" xfId="0" applyNumberFormat="1" applyFont="1" applyFill="1" applyBorder="1" applyAlignment="1"/>
    <xf numFmtId="9" fontId="0" fillId="2" borderId="1" xfId="0" applyNumberFormat="1" applyFont="1" applyFill="1" applyBorder="1" applyAlignment="1"/>
    <xf numFmtId="49" fontId="0" fillId="2" borderId="1" xfId="0" applyNumberFormat="1" applyFont="1" applyFill="1" applyBorder="1" applyAlignment="1"/>
    <xf numFmtId="1" fontId="0" fillId="3" borderId="1" xfId="0" applyNumberFormat="1" applyFont="1" applyFill="1" applyBorder="1" applyAlignment="1"/>
    <xf numFmtId="49" fontId="6" fillId="2" borderId="1" xfId="0" applyNumberFormat="1" applyFont="1" applyFill="1" applyBorder="1" applyAlignment="1"/>
    <xf numFmtId="0" fontId="1" fillId="2" borderId="1" xfId="0" applyFont="1" applyFill="1" applyBorder="1" applyAlignment="1"/>
    <xf numFmtId="1" fontId="0" fillId="2" borderId="1" xfId="0" applyNumberFormat="1" applyFont="1" applyFill="1" applyBorder="1" applyAlignment="1">
      <alignment horizontal="right"/>
    </xf>
    <xf numFmtId="0" fontId="1" fillId="2" borderId="2" xfId="0" applyFont="1" applyFill="1" applyBorder="1" applyAlignment="1"/>
    <xf numFmtId="1" fontId="0" fillId="2" borderId="2" xfId="0" applyNumberFormat="1" applyFont="1" applyFill="1" applyBorder="1" applyAlignment="1">
      <alignment horizontal="right"/>
    </xf>
    <xf numFmtId="0" fontId="0" fillId="2" borderId="2" xfId="0" applyFont="1" applyFill="1" applyBorder="1" applyAlignment="1"/>
    <xf numFmtId="1" fontId="0" fillId="2" borderId="2" xfId="0" applyNumberFormat="1" applyFont="1" applyFill="1" applyBorder="1" applyAlignment="1"/>
    <xf numFmtId="1" fontId="0" fillId="0" borderId="2" xfId="0" applyNumberFormat="1" applyFont="1" applyBorder="1" applyAlignment="1"/>
    <xf numFmtId="9" fontId="0" fillId="2" borderId="2" xfId="0" applyNumberFormat="1" applyFont="1" applyFill="1" applyBorder="1" applyAlignment="1"/>
    <xf numFmtId="49" fontId="1" fillId="2" borderId="3" xfId="0" applyNumberFormat="1" applyFont="1" applyFill="1" applyBorder="1" applyAlignment="1"/>
    <xf numFmtId="1" fontId="0" fillId="2" borderId="4" xfId="0" applyNumberFormat="1" applyFont="1" applyFill="1" applyBorder="1" applyAlignment="1">
      <alignment horizontal="right"/>
    </xf>
    <xf numFmtId="0" fontId="0" fillId="2" borderId="4" xfId="0" applyFont="1" applyFill="1" applyBorder="1" applyAlignment="1"/>
    <xf numFmtId="1" fontId="0" fillId="2" borderId="4" xfId="0" applyNumberFormat="1" applyFont="1" applyFill="1" applyBorder="1" applyAlignment="1"/>
    <xf numFmtId="1" fontId="0" fillId="0" borderId="4" xfId="0" applyNumberFormat="1" applyFont="1" applyBorder="1" applyAlignment="1"/>
    <xf numFmtId="9" fontId="0" fillId="2" borderId="5" xfId="0" applyNumberFormat="1" applyFont="1" applyFill="1" applyBorder="1" applyAlignment="1"/>
    <xf numFmtId="0" fontId="0" fillId="2" borderId="6" xfId="0" applyFont="1" applyFill="1" applyBorder="1" applyAlignment="1"/>
    <xf numFmtId="49" fontId="3" fillId="4" borderId="7" xfId="0" applyNumberFormat="1" applyFont="1" applyFill="1" applyBorder="1" applyAlignment="1">
      <alignment horizontal="right"/>
    </xf>
    <xf numFmtId="1" fontId="0" fillId="4" borderId="1" xfId="0" applyNumberFormat="1" applyFont="1" applyFill="1" applyBorder="1" applyAlignment="1">
      <alignment horizontal="right"/>
    </xf>
    <xf numFmtId="49" fontId="0" fillId="4" borderId="1" xfId="0" applyNumberFormat="1" applyFont="1" applyFill="1" applyBorder="1" applyAlignment="1"/>
    <xf numFmtId="9" fontId="0" fillId="2" borderId="8" xfId="0" applyNumberFormat="1" applyFont="1" applyFill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9" fontId="1" fillId="2" borderId="8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11" xfId="0" applyFont="1" applyFill="1" applyBorder="1" applyAlignment="1"/>
    <xf numFmtId="49" fontId="1" fillId="2" borderId="1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2" borderId="8" xfId="0" applyNumberFormat="1" applyFont="1" applyFill="1" applyBorder="1" applyAlignment="1">
      <alignment horizontal="center" wrapText="1"/>
    </xf>
    <xf numFmtId="49" fontId="1" fillId="2" borderId="9" xfId="0" applyNumberFormat="1" applyFont="1" applyFill="1" applyBorder="1" applyAlignment="1">
      <alignment horizontal="center"/>
    </xf>
    <xf numFmtId="49" fontId="0" fillId="2" borderId="7" xfId="0" applyNumberFormat="1" applyFont="1" applyFill="1" applyBorder="1" applyAlignment="1"/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9" fontId="0" fillId="2" borderId="8" xfId="0" applyNumberFormat="1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0" fillId="2" borderId="7" xfId="0" applyFont="1" applyFill="1" applyBorder="1" applyAlignment="1"/>
    <xf numFmtId="164" fontId="0" fillId="2" borderId="8" xfId="0" applyNumberFormat="1" applyFont="1" applyFill="1" applyBorder="1" applyAlignment="1">
      <alignment horizontal="center"/>
    </xf>
    <xf numFmtId="1" fontId="0" fillId="2" borderId="9" xfId="0" applyNumberFormat="1" applyFont="1" applyFill="1" applyBorder="1" applyAlignment="1">
      <alignment horizontal="center"/>
    </xf>
    <xf numFmtId="0" fontId="0" fillId="2" borderId="12" xfId="0" applyFont="1" applyFill="1" applyBorder="1" applyAlignment="1"/>
    <xf numFmtId="1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right"/>
    </xf>
    <xf numFmtId="1" fontId="0" fillId="4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9" fontId="0" fillId="2" borderId="13" xfId="0" applyNumberFormat="1" applyFont="1" applyFill="1" applyBorder="1" applyAlignment="1">
      <alignment horizontal="center"/>
    </xf>
    <xf numFmtId="1" fontId="0" fillId="2" borderId="14" xfId="0" applyNumberFormat="1" applyFont="1" applyFill="1" applyBorder="1" applyAlignment="1">
      <alignment horizontal="center"/>
    </xf>
    <xf numFmtId="0" fontId="0" fillId="2" borderId="15" xfId="0" applyFont="1" applyFill="1" applyBorder="1" applyAlignment="1"/>
    <xf numFmtId="1" fontId="0" fillId="2" borderId="15" xfId="0" applyNumberFormat="1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9" fontId="0" fillId="2" borderId="15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" fontId="0" fillId="0" borderId="4" xfId="0" applyNumberFormat="1" applyFont="1" applyBorder="1" applyAlignment="1">
      <alignment horizontal="center"/>
    </xf>
    <xf numFmtId="9" fontId="0" fillId="2" borderId="5" xfId="0" applyNumberFormat="1" applyFont="1" applyFill="1" applyBorder="1" applyAlignment="1">
      <alignment horizontal="center"/>
    </xf>
    <xf numFmtId="1" fontId="0" fillId="2" borderId="6" xfId="0" applyNumberFormat="1" applyFont="1" applyFill="1" applyBorder="1" applyAlignment="1">
      <alignment horizontal="center"/>
    </xf>
    <xf numFmtId="49" fontId="0" fillId="4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15" xfId="0" applyFont="1" applyFill="1" applyBorder="1" applyAlignment="1"/>
    <xf numFmtId="49" fontId="0" fillId="2" borderId="9" xfId="0" applyNumberFormat="1" applyFont="1" applyFill="1" applyBorder="1" applyAlignment="1">
      <alignment horizontal="center"/>
    </xf>
    <xf numFmtId="9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9" fontId="1" fillId="2" borderId="5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0" fontId="0" fillId="4" borderId="2" xfId="0" applyFont="1" applyFill="1" applyBorder="1" applyAlignment="1">
      <alignment horizontal="right"/>
    </xf>
    <xf numFmtId="0" fontId="0" fillId="2" borderId="14" xfId="0" applyFont="1" applyFill="1" applyBorder="1" applyAlignment="1">
      <alignment horizontal="center"/>
    </xf>
    <xf numFmtId="0" fontId="7" fillId="0" borderId="0" xfId="0" applyNumberFormat="1" applyFont="1" applyAlignment="1">
      <alignment vertical="top" wrapText="1"/>
    </xf>
    <xf numFmtId="49" fontId="10" fillId="5" borderId="17" xfId="0" applyNumberFormat="1" applyFont="1" applyFill="1" applyBorder="1" applyAlignment="1">
      <alignment vertical="top" wrapText="1"/>
    </xf>
    <xf numFmtId="49" fontId="10" fillId="5" borderId="17" xfId="0" applyNumberFormat="1" applyFont="1" applyFill="1" applyBorder="1" applyAlignment="1">
      <alignment horizontal="center" vertical="top" wrapText="1"/>
    </xf>
    <xf numFmtId="49" fontId="10" fillId="6" borderId="18" xfId="0" applyNumberFormat="1" applyFont="1" applyFill="1" applyBorder="1" applyAlignment="1">
      <alignment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49" fontId="7" fillId="6" borderId="21" xfId="0" applyNumberFormat="1" applyFont="1" applyFill="1" applyBorder="1" applyAlignment="1">
      <alignment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NumberFormat="1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10" fillId="6" borderId="21" xfId="0" applyFont="1" applyFill="1" applyBorder="1" applyAlignment="1">
      <alignment vertical="top" wrapText="1"/>
    </xf>
    <xf numFmtId="49" fontId="10" fillId="6" borderId="21" xfId="0" applyNumberFormat="1" applyFont="1" applyFill="1" applyBorder="1" applyAlignment="1">
      <alignment vertical="top" wrapText="1"/>
    </xf>
    <xf numFmtId="0" fontId="7" fillId="6" borderId="21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wrapText="1"/>
    </xf>
    <xf numFmtId="0" fontId="0" fillId="2" borderId="1" xfId="0" applyFont="1" applyFill="1" applyBorder="1" applyAlignment="1"/>
    <xf numFmtId="49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/>
    <xf numFmtId="0" fontId="8" fillId="0" borderId="0" xfId="0" applyFont="1" applyAlignment="1">
      <alignment horizontal="center" vertical="center"/>
    </xf>
    <xf numFmtId="49" fontId="9" fillId="0" borderId="16" xfId="0" applyNumberFormat="1" applyFont="1" applyBorder="1" applyAlignment="1">
      <alignment horizontal="center" vertical="top" wrapText="1"/>
    </xf>
    <xf numFmtId="0" fontId="10" fillId="5" borderId="16" xfId="0" applyFont="1" applyFill="1" applyBorder="1" applyAlignment="1">
      <alignment vertical="top" wrapText="1"/>
    </xf>
    <xf numFmtId="1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1" fontId="0" fillId="0" borderId="0" xfId="0" applyNumberFormat="1" applyFont="1" applyAlignment="1"/>
  </cellXfs>
  <cellStyles count="1">
    <cellStyle name="Normal" xfId="0" builtinId="0"/>
  </cellStyles>
  <dxfs count="0"/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7D7D7D"/>
      <rgbColor rgb="FFDD0806"/>
      <rgbColor rgb="FF0000D4"/>
      <rgbColor rgb="FFCDDDAC"/>
      <rgbColor rgb="FFFF9300"/>
      <rgbColor rgb="FF525252"/>
      <rgbColor rgb="FFDDDDDD"/>
      <rgbColor rgb="FFAAAAAA"/>
      <rgbColor rgb="FFBDC0BF"/>
      <rgbColor rgb="FFA5A5A5"/>
      <rgbColor rgb="FF3F3F3F"/>
      <rgbColor rgb="FFDBDBDB"/>
      <rgbColor rgb="FF595959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showGridLines="0" workbookViewId="0">
      <selection activeCell="B8" sqref="B8"/>
    </sheetView>
  </sheetViews>
  <sheetFormatPr baseColWidth="10" defaultColWidth="8.83203125" defaultRowHeight="12" customHeight="1" x14ac:dyDescent="0.15"/>
  <cols>
    <col min="1" max="1" width="27.1640625" style="1" customWidth="1"/>
    <col min="2" max="2" width="11" style="1" customWidth="1"/>
    <col min="3" max="3" width="7.5" style="1" customWidth="1"/>
    <col min="4" max="4" width="16.83203125" style="1" customWidth="1"/>
    <col min="5" max="5" width="20.1640625" style="1" customWidth="1"/>
    <col min="6" max="6" width="20.6640625" style="107" customWidth="1"/>
    <col min="7" max="7" width="20.6640625" style="1" customWidth="1"/>
    <col min="8" max="8" width="19" style="1" customWidth="1"/>
    <col min="9" max="9" width="13.83203125" style="1" customWidth="1"/>
    <col min="10" max="10" width="18" style="1" customWidth="1"/>
    <col min="11" max="11" width="8.83203125" style="1" customWidth="1"/>
    <col min="12" max="16384" width="8.83203125" style="1"/>
  </cols>
  <sheetData>
    <row r="1" spans="1:10" ht="13.5" customHeight="1" x14ac:dyDescent="0.15">
      <c r="A1" s="2" t="s">
        <v>0</v>
      </c>
      <c r="B1" s="3"/>
      <c r="C1" s="4"/>
      <c r="D1" s="4"/>
      <c r="E1" s="5"/>
      <c r="F1" s="6"/>
      <c r="G1" s="6"/>
      <c r="H1" s="4"/>
      <c r="I1" s="7" t="s">
        <v>1</v>
      </c>
      <c r="J1" s="4"/>
    </row>
    <row r="2" spans="1:10" ht="13.5" customHeight="1" x14ac:dyDescent="0.15">
      <c r="A2" s="8"/>
      <c r="B2" s="3"/>
      <c r="C2" s="4"/>
      <c r="D2" s="4"/>
      <c r="E2" s="101" t="s">
        <v>2</v>
      </c>
      <c r="F2" s="97"/>
      <c r="G2" s="97"/>
      <c r="H2" s="97"/>
      <c r="I2" s="10"/>
      <c r="J2" s="4"/>
    </row>
    <row r="3" spans="1:10" ht="13.5" customHeight="1" x14ac:dyDescent="0.15">
      <c r="A3" s="2" t="s">
        <v>3</v>
      </c>
      <c r="B3" s="3"/>
      <c r="C3" s="4"/>
      <c r="D3" s="4"/>
      <c r="E3" s="9" t="s">
        <v>4</v>
      </c>
      <c r="F3" s="6"/>
      <c r="G3" s="6"/>
      <c r="H3" s="4"/>
      <c r="I3" s="10"/>
      <c r="J3" s="4"/>
    </row>
    <row r="4" spans="1:10" ht="13.5" customHeight="1" x14ac:dyDescent="0.15">
      <c r="A4" s="4"/>
      <c r="B4" s="3"/>
      <c r="C4" s="4"/>
      <c r="D4" s="4"/>
      <c r="E4" s="3"/>
      <c r="F4" s="6"/>
      <c r="G4" s="6"/>
      <c r="H4" s="4"/>
      <c r="I4" s="10"/>
      <c r="J4" s="4"/>
    </row>
    <row r="5" spans="1:10" ht="13.5" customHeight="1" x14ac:dyDescent="0.15">
      <c r="A5" s="11" t="s">
        <v>5</v>
      </c>
      <c r="B5" s="12">
        <v>12</v>
      </c>
      <c r="C5" s="4"/>
      <c r="D5" s="4"/>
      <c r="E5" s="13" t="s">
        <v>6</v>
      </c>
      <c r="F5" s="6"/>
      <c r="G5" s="6"/>
      <c r="H5" s="4"/>
      <c r="I5" s="10"/>
      <c r="J5" s="4"/>
    </row>
    <row r="6" spans="1:10" ht="13.5" customHeight="1" x14ac:dyDescent="0.15">
      <c r="A6" s="11" t="s">
        <v>7</v>
      </c>
      <c r="B6" s="12">
        <v>6</v>
      </c>
      <c r="C6" s="11" t="s">
        <v>8</v>
      </c>
      <c r="D6" s="11" t="s">
        <v>9</v>
      </c>
      <c r="E6" s="13" t="s">
        <v>10</v>
      </c>
      <c r="F6" s="6"/>
      <c r="G6" s="6"/>
      <c r="H6" s="4"/>
      <c r="I6" s="10"/>
      <c r="J6" s="4"/>
    </row>
    <row r="7" spans="1:10" ht="13.5" customHeight="1" x14ac:dyDescent="0.15">
      <c r="A7" s="4"/>
      <c r="B7" s="12">
        <v>1</v>
      </c>
      <c r="C7" s="11" t="s">
        <v>11</v>
      </c>
      <c r="D7" s="11" t="s">
        <v>12</v>
      </c>
      <c r="E7" s="13" t="s">
        <v>13</v>
      </c>
      <c r="F7" s="6"/>
      <c r="G7" s="6"/>
      <c r="H7" s="4"/>
      <c r="I7" s="10"/>
      <c r="J7" s="4"/>
    </row>
    <row r="8" spans="1:10" ht="13.5" customHeight="1" x14ac:dyDescent="0.15">
      <c r="A8" s="14"/>
      <c r="B8" s="15"/>
      <c r="C8" s="4"/>
      <c r="D8" s="4"/>
      <c r="E8" s="13" t="s">
        <v>14</v>
      </c>
      <c r="F8" s="6"/>
      <c r="G8" s="6"/>
      <c r="H8" s="4"/>
      <c r="I8" s="10"/>
      <c r="J8" s="4"/>
    </row>
    <row r="9" spans="1:10" ht="14" customHeight="1" x14ac:dyDescent="0.15">
      <c r="A9" s="16"/>
      <c r="B9" s="17"/>
      <c r="C9" s="18"/>
      <c r="D9" s="18"/>
      <c r="E9" s="19"/>
      <c r="F9" s="20"/>
      <c r="G9" s="20"/>
      <c r="H9" s="18"/>
      <c r="I9" s="21"/>
      <c r="J9" s="18"/>
    </row>
    <row r="10" spans="1:10" ht="14" customHeight="1" x14ac:dyDescent="0.15">
      <c r="A10" s="22" t="s">
        <v>15</v>
      </c>
      <c r="B10" s="23"/>
      <c r="C10" s="24"/>
      <c r="D10" s="24"/>
      <c r="E10" s="25"/>
      <c r="F10" s="26"/>
      <c r="G10" s="26"/>
      <c r="H10" s="24"/>
      <c r="I10" s="27"/>
      <c r="J10" s="28"/>
    </row>
    <row r="11" spans="1:10" ht="13.5" customHeight="1" x14ac:dyDescent="0.15">
      <c r="A11" s="29" t="s">
        <v>16</v>
      </c>
      <c r="B11" s="30">
        <f>B5*(B6*36)+(B7*24)</f>
        <v>2616</v>
      </c>
      <c r="C11" s="31" t="s">
        <v>17</v>
      </c>
      <c r="D11" s="4"/>
      <c r="E11" s="3"/>
      <c r="F11" s="6"/>
      <c r="G11" s="6"/>
      <c r="H11" s="4"/>
      <c r="I11" s="32"/>
      <c r="J11" s="33"/>
    </row>
    <row r="12" spans="1:10" ht="13.5" customHeight="1" x14ac:dyDescent="0.15">
      <c r="A12" s="34"/>
      <c r="B12" s="96" t="s">
        <v>18</v>
      </c>
      <c r="C12" s="97"/>
      <c r="D12" s="36"/>
      <c r="E12" s="36"/>
      <c r="F12" s="105"/>
      <c r="G12" s="37"/>
      <c r="H12" s="36"/>
      <c r="I12" s="38"/>
      <c r="J12" s="39"/>
    </row>
    <row r="13" spans="1:10" ht="24.5" customHeight="1" x14ac:dyDescent="0.15">
      <c r="A13" s="40"/>
      <c r="B13" s="35" t="s">
        <v>19</v>
      </c>
      <c r="C13" s="35" t="s">
        <v>20</v>
      </c>
      <c r="D13" s="41" t="s">
        <v>21</v>
      </c>
      <c r="E13" s="41" t="s">
        <v>22</v>
      </c>
      <c r="F13" s="105" t="s">
        <v>23</v>
      </c>
      <c r="G13" s="42" t="s">
        <v>24</v>
      </c>
      <c r="H13" s="41" t="s">
        <v>25</v>
      </c>
      <c r="I13" s="43" t="s">
        <v>26</v>
      </c>
      <c r="J13" s="44" t="s">
        <v>27</v>
      </c>
    </row>
    <row r="14" spans="1:10" ht="13.5" customHeight="1" x14ac:dyDescent="0.15">
      <c r="A14" s="45" t="s">
        <v>28</v>
      </c>
      <c r="B14" s="46">
        <f t="shared" ref="B14:B30" si="0">C14*H14</f>
        <v>66</v>
      </c>
      <c r="C14" s="47">
        <v>12</v>
      </c>
      <c r="D14" s="48" t="s">
        <v>29</v>
      </c>
      <c r="E14" s="46"/>
      <c r="F14" s="49"/>
      <c r="G14" s="49"/>
      <c r="H14" s="47">
        <v>5.5</v>
      </c>
      <c r="I14" s="50"/>
      <c r="J14" s="51"/>
    </row>
    <row r="15" spans="1:10" ht="13.5" customHeight="1" x14ac:dyDescent="0.15">
      <c r="A15" s="52"/>
      <c r="B15" s="46">
        <f t="shared" si="0"/>
        <v>165</v>
      </c>
      <c r="C15" s="47">
        <v>5</v>
      </c>
      <c r="D15" s="48" t="s">
        <v>30</v>
      </c>
      <c r="E15" s="46">
        <f>B11*I15</f>
        <v>1255.68</v>
      </c>
      <c r="F15" s="49">
        <f>G15/H15</f>
        <v>-31.050909090909094</v>
      </c>
      <c r="G15" s="49">
        <f>SUM(B14:B15)-(E14:E15)</f>
        <v>-1024.68</v>
      </c>
      <c r="H15" s="47">
        <v>33</v>
      </c>
      <c r="I15" s="50">
        <v>0.48</v>
      </c>
      <c r="J15" s="51"/>
    </row>
    <row r="16" spans="1:10" ht="13.5" customHeight="1" x14ac:dyDescent="0.15">
      <c r="A16" s="45" t="s">
        <v>31</v>
      </c>
      <c r="B16" s="46">
        <f t="shared" si="0"/>
        <v>4</v>
      </c>
      <c r="C16" s="47">
        <v>1</v>
      </c>
      <c r="D16" s="48" t="s">
        <v>32</v>
      </c>
      <c r="E16" s="46">
        <f>B11*I16</f>
        <v>10.464</v>
      </c>
      <c r="F16" s="49">
        <f>G16/H16</f>
        <v>-1.6160000000000001</v>
      </c>
      <c r="G16" s="49">
        <f>B16-E16</f>
        <v>-6.4640000000000004</v>
      </c>
      <c r="H16" s="47">
        <v>4</v>
      </c>
      <c r="I16" s="53">
        <v>4.0000000000000001E-3</v>
      </c>
      <c r="J16" s="51"/>
    </row>
    <row r="17" spans="1:10" ht="15" customHeight="1" x14ac:dyDescent="0.15">
      <c r="A17" s="45" t="s">
        <v>33</v>
      </c>
      <c r="B17" s="46">
        <f t="shared" si="0"/>
        <v>20</v>
      </c>
      <c r="C17" s="47">
        <v>5</v>
      </c>
      <c r="D17" s="48" t="s">
        <v>29</v>
      </c>
      <c r="E17" s="46"/>
      <c r="F17" s="49"/>
      <c r="G17" s="49"/>
      <c r="H17" s="47">
        <v>4</v>
      </c>
      <c r="I17" s="50"/>
      <c r="J17" s="51"/>
    </row>
    <row r="18" spans="1:10" ht="13.5" customHeight="1" x14ac:dyDescent="0.15">
      <c r="A18" s="52"/>
      <c r="B18" s="46">
        <f t="shared" si="0"/>
        <v>93</v>
      </c>
      <c r="C18" s="47">
        <v>3</v>
      </c>
      <c r="D18" s="48" t="s">
        <v>30</v>
      </c>
      <c r="E18" s="46">
        <f>B11*I18</f>
        <v>392.4</v>
      </c>
      <c r="F18" s="49">
        <f>G18/H18</f>
        <v>-9.0129032258064505</v>
      </c>
      <c r="G18" s="49">
        <f>SUM(B17:B18)-(E17:E18)</f>
        <v>-279.39999999999998</v>
      </c>
      <c r="H18" s="47">
        <v>31</v>
      </c>
      <c r="I18" s="50">
        <v>0.15</v>
      </c>
      <c r="J18" s="54"/>
    </row>
    <row r="19" spans="1:10" ht="13.5" customHeight="1" x14ac:dyDescent="0.15">
      <c r="A19" s="45" t="s">
        <v>34</v>
      </c>
      <c r="B19" s="46">
        <f t="shared" si="0"/>
        <v>18</v>
      </c>
      <c r="C19" s="47">
        <v>4</v>
      </c>
      <c r="D19" s="48" t="s">
        <v>29</v>
      </c>
      <c r="E19" s="46">
        <f>B11*I19</f>
        <v>52.32</v>
      </c>
      <c r="F19" s="49">
        <f>G19/H19</f>
        <v>-7.6266666666666669</v>
      </c>
      <c r="G19" s="49">
        <f>B19-E19</f>
        <v>-34.32</v>
      </c>
      <c r="H19" s="47">
        <v>4.5</v>
      </c>
      <c r="I19" s="50">
        <v>0.02</v>
      </c>
      <c r="J19" s="51"/>
    </row>
    <row r="20" spans="1:10" ht="13.5" customHeight="1" x14ac:dyDescent="0.15">
      <c r="A20" s="45" t="s">
        <v>35</v>
      </c>
      <c r="B20" s="46">
        <f t="shared" si="0"/>
        <v>10</v>
      </c>
      <c r="C20" s="47">
        <v>4</v>
      </c>
      <c r="D20" s="48" t="s">
        <v>29</v>
      </c>
      <c r="E20" s="46"/>
      <c r="F20" s="49"/>
      <c r="G20" s="49"/>
      <c r="H20" s="47">
        <v>2.5</v>
      </c>
      <c r="I20" s="50"/>
      <c r="J20" s="51"/>
    </row>
    <row r="21" spans="1:10" ht="13.5" customHeight="1" x14ac:dyDescent="0.15">
      <c r="A21" s="45" t="s">
        <v>36</v>
      </c>
      <c r="B21" s="46">
        <f t="shared" si="0"/>
        <v>40</v>
      </c>
      <c r="C21" s="47">
        <v>2</v>
      </c>
      <c r="D21" s="48" t="s">
        <v>30</v>
      </c>
      <c r="E21" s="46">
        <f>B11*I21</f>
        <v>313.92</v>
      </c>
      <c r="F21" s="49">
        <f>G21/H21</f>
        <v>-13.196000000000002</v>
      </c>
      <c r="G21" s="49">
        <f>SUM(B20:B21)-(E20:E21)</f>
        <v>-263.92</v>
      </c>
      <c r="H21" s="47">
        <v>20</v>
      </c>
      <c r="I21" s="50">
        <v>0.12</v>
      </c>
      <c r="J21" s="51"/>
    </row>
    <row r="22" spans="1:10" ht="13.5" customHeight="1" x14ac:dyDescent="0.15">
      <c r="A22" s="45" t="s">
        <v>37</v>
      </c>
      <c r="B22" s="46">
        <f t="shared" si="0"/>
        <v>9.36</v>
      </c>
      <c r="C22" s="47">
        <v>2</v>
      </c>
      <c r="D22" s="48" t="s">
        <v>32</v>
      </c>
      <c r="E22" s="46">
        <f>B11*I22</f>
        <v>52.32</v>
      </c>
      <c r="F22" s="49">
        <f>G22/H22</f>
        <v>-9.1794871794871806</v>
      </c>
      <c r="G22" s="49">
        <f>B22-E22</f>
        <v>-42.96</v>
      </c>
      <c r="H22" s="47">
        <v>4.68</v>
      </c>
      <c r="I22" s="50">
        <v>0.02</v>
      </c>
      <c r="J22" s="51"/>
    </row>
    <row r="23" spans="1:10" ht="13.5" customHeight="1" x14ac:dyDescent="0.15">
      <c r="A23" s="45" t="s">
        <v>38</v>
      </c>
      <c r="B23" s="46">
        <f t="shared" si="0"/>
        <v>10.5</v>
      </c>
      <c r="C23" s="47">
        <v>2</v>
      </c>
      <c r="D23" s="48" t="s">
        <v>29</v>
      </c>
      <c r="E23" s="46"/>
      <c r="F23" s="49"/>
      <c r="G23" s="49"/>
      <c r="H23" s="47">
        <v>5.25</v>
      </c>
      <c r="I23" s="50"/>
      <c r="J23" s="51"/>
    </row>
    <row r="24" spans="1:10" ht="13.5" customHeight="1" x14ac:dyDescent="0.15">
      <c r="A24" s="45" t="s">
        <v>39</v>
      </c>
      <c r="B24" s="46">
        <f t="shared" si="0"/>
        <v>36</v>
      </c>
      <c r="C24" s="47">
        <v>1</v>
      </c>
      <c r="D24" s="48" t="s">
        <v>30</v>
      </c>
      <c r="E24" s="46">
        <f>B11*I24</f>
        <v>156.96</v>
      </c>
      <c r="F24" s="49">
        <f t="shared" ref="F24:F30" si="1">G24/H24</f>
        <v>-3.0683333333333334</v>
      </c>
      <c r="G24" s="49">
        <f>SUM(B23:B24)-(E23:E24)</f>
        <v>-110.46000000000001</v>
      </c>
      <c r="H24" s="47">
        <v>36</v>
      </c>
      <c r="I24" s="50">
        <v>0.06</v>
      </c>
      <c r="J24" s="51"/>
    </row>
    <row r="25" spans="1:10" ht="13.5" customHeight="1" x14ac:dyDescent="0.15">
      <c r="A25" s="45" t="s">
        <v>40</v>
      </c>
      <c r="B25" s="46">
        <f t="shared" si="0"/>
        <v>15.75</v>
      </c>
      <c r="C25" s="47">
        <v>3</v>
      </c>
      <c r="D25" s="48" t="s">
        <v>32</v>
      </c>
      <c r="E25" s="46">
        <f>B11*I25</f>
        <v>156.96</v>
      </c>
      <c r="F25" s="49">
        <f t="shared" si="1"/>
        <v>-26.89714285714286</v>
      </c>
      <c r="G25" s="49">
        <f t="shared" ref="G25:G30" si="2">B25-E25</f>
        <v>-141.21</v>
      </c>
      <c r="H25" s="47">
        <v>5.25</v>
      </c>
      <c r="I25" s="50">
        <v>0.06</v>
      </c>
      <c r="J25" s="51"/>
    </row>
    <row r="26" spans="1:10" ht="13.5" customHeight="1" x14ac:dyDescent="0.15">
      <c r="A26" s="45" t="s">
        <v>41</v>
      </c>
      <c r="B26" s="46">
        <f t="shared" si="0"/>
        <v>12.48</v>
      </c>
      <c r="C26" s="47">
        <v>4</v>
      </c>
      <c r="D26" s="48" t="s">
        <v>29</v>
      </c>
      <c r="E26" s="46">
        <f>B11*I26</f>
        <v>52.32</v>
      </c>
      <c r="F26" s="49">
        <f t="shared" si="1"/>
        <v>-12.76923076923077</v>
      </c>
      <c r="G26" s="49">
        <f t="shared" si="2"/>
        <v>-39.840000000000003</v>
      </c>
      <c r="H26" s="47">
        <v>3.12</v>
      </c>
      <c r="I26" s="50">
        <v>0.02</v>
      </c>
      <c r="J26" s="51"/>
    </row>
    <row r="27" spans="1:10" ht="13.5" customHeight="1" x14ac:dyDescent="0.15">
      <c r="A27" s="45" t="s">
        <v>42</v>
      </c>
      <c r="B27" s="46">
        <f t="shared" si="0"/>
        <v>6.36</v>
      </c>
      <c r="C27" s="47">
        <v>2</v>
      </c>
      <c r="D27" s="48" t="s">
        <v>29</v>
      </c>
      <c r="E27" s="46">
        <f>B11*I27</f>
        <v>52.32</v>
      </c>
      <c r="F27" s="49">
        <f t="shared" si="1"/>
        <v>-14.452830188679245</v>
      </c>
      <c r="G27" s="49">
        <f t="shared" si="2"/>
        <v>-45.96</v>
      </c>
      <c r="H27" s="47">
        <v>3.18</v>
      </c>
      <c r="I27" s="50">
        <v>0.02</v>
      </c>
      <c r="J27" s="51"/>
    </row>
    <row r="28" spans="1:10" ht="13.5" customHeight="1" x14ac:dyDescent="0.15">
      <c r="A28" s="45" t="s">
        <v>43</v>
      </c>
      <c r="B28" s="46">
        <f t="shared" si="0"/>
        <v>7.2</v>
      </c>
      <c r="C28" s="47">
        <v>4</v>
      </c>
      <c r="D28" s="48" t="s">
        <v>29</v>
      </c>
      <c r="E28" s="46">
        <f>B11*I28</f>
        <v>52.32</v>
      </c>
      <c r="F28" s="49">
        <f t="shared" si="1"/>
        <v>-25.066666666666663</v>
      </c>
      <c r="G28" s="49">
        <f t="shared" si="2"/>
        <v>-45.12</v>
      </c>
      <c r="H28" s="47">
        <v>1.8</v>
      </c>
      <c r="I28" s="50">
        <v>0.02</v>
      </c>
      <c r="J28" s="51"/>
    </row>
    <row r="29" spans="1:10" ht="13.5" customHeight="1" x14ac:dyDescent="0.15">
      <c r="A29" s="45" t="s">
        <v>44</v>
      </c>
      <c r="B29" s="46">
        <f t="shared" si="0"/>
        <v>5</v>
      </c>
      <c r="C29" s="47">
        <v>1</v>
      </c>
      <c r="D29" s="48" t="s">
        <v>32</v>
      </c>
      <c r="E29" s="46">
        <f>B11*I29</f>
        <v>2.6160000000000001</v>
      </c>
      <c r="F29" s="49">
        <f t="shared" si="1"/>
        <v>0.4768</v>
      </c>
      <c r="G29" s="49">
        <f t="shared" si="2"/>
        <v>2.3839999999999999</v>
      </c>
      <c r="H29" s="47">
        <v>5</v>
      </c>
      <c r="I29" s="53">
        <v>1E-3</v>
      </c>
      <c r="J29" s="51"/>
    </row>
    <row r="30" spans="1:10" ht="13.5" customHeight="1" x14ac:dyDescent="0.15">
      <c r="A30" s="45" t="s">
        <v>45</v>
      </c>
      <c r="B30" s="46">
        <f t="shared" si="0"/>
        <v>21.2</v>
      </c>
      <c r="C30" s="47">
        <v>4</v>
      </c>
      <c r="D30" s="48" t="s">
        <v>32</v>
      </c>
      <c r="E30" s="46">
        <f>B11*I30</f>
        <v>52.32</v>
      </c>
      <c r="F30" s="49">
        <f t="shared" si="1"/>
        <v>-5.8716981132075476</v>
      </c>
      <c r="G30" s="49">
        <f t="shared" si="2"/>
        <v>-31.12</v>
      </c>
      <c r="H30" s="47">
        <v>5.3</v>
      </c>
      <c r="I30" s="50">
        <v>0.02</v>
      </c>
      <c r="J30" s="51"/>
    </row>
    <row r="31" spans="1:10" ht="14" customHeight="1" x14ac:dyDescent="0.15">
      <c r="A31" s="55"/>
      <c r="B31" s="56"/>
      <c r="C31" s="57"/>
      <c r="D31" s="58" t="s">
        <v>46</v>
      </c>
      <c r="E31" s="59">
        <f>SUM(E14:E30)</f>
        <v>2602.9200000000005</v>
      </c>
      <c r="F31" s="60"/>
      <c r="G31" s="60"/>
      <c r="H31" s="57"/>
      <c r="I31" s="61"/>
      <c r="J31" s="62"/>
    </row>
    <row r="32" spans="1:10" ht="14.75" customHeight="1" x14ac:dyDescent="0.15">
      <c r="A32" s="63"/>
      <c r="B32" s="64"/>
      <c r="C32" s="65"/>
      <c r="D32" s="65"/>
      <c r="E32" s="64"/>
      <c r="F32" s="66"/>
      <c r="G32" s="66"/>
      <c r="H32" s="65"/>
      <c r="I32" s="67"/>
      <c r="J32" s="64"/>
    </row>
    <row r="33" spans="1:10" ht="14" customHeight="1" x14ac:dyDescent="0.15">
      <c r="A33" s="22" t="s">
        <v>47</v>
      </c>
      <c r="B33" s="68"/>
      <c r="C33" s="69"/>
      <c r="D33" s="69"/>
      <c r="E33" s="68"/>
      <c r="F33" s="70"/>
      <c r="G33" s="70"/>
      <c r="H33" s="69"/>
      <c r="I33" s="71"/>
      <c r="J33" s="72"/>
    </row>
    <row r="34" spans="1:10" ht="13.5" customHeight="1" x14ac:dyDescent="0.15">
      <c r="A34" s="29" t="s">
        <v>16</v>
      </c>
      <c r="B34" s="30">
        <f>B5*(B6*5)+(B7*4)</f>
        <v>364</v>
      </c>
      <c r="C34" s="73" t="s">
        <v>17</v>
      </c>
      <c r="D34" s="74"/>
      <c r="E34" s="46"/>
      <c r="F34" s="49"/>
      <c r="G34" s="49"/>
      <c r="H34" s="74"/>
      <c r="I34" s="50"/>
      <c r="J34" s="54"/>
    </row>
    <row r="35" spans="1:10" ht="13.5" customHeight="1" x14ac:dyDescent="0.15">
      <c r="A35" s="34"/>
      <c r="B35" s="98" t="s">
        <v>18</v>
      </c>
      <c r="C35" s="97"/>
      <c r="D35" s="36"/>
      <c r="E35" s="36"/>
      <c r="F35" s="106"/>
      <c r="G35" s="37"/>
      <c r="H35" s="36"/>
      <c r="I35" s="38"/>
      <c r="J35" s="39"/>
    </row>
    <row r="36" spans="1:10" ht="24.5" customHeight="1" x14ac:dyDescent="0.15">
      <c r="A36" s="40"/>
      <c r="B36" s="35" t="s">
        <v>19</v>
      </c>
      <c r="C36" s="35" t="s">
        <v>20</v>
      </c>
      <c r="D36" s="41" t="s">
        <v>21</v>
      </c>
      <c r="E36" s="41" t="s">
        <v>22</v>
      </c>
      <c r="F36" s="105" t="s">
        <v>23</v>
      </c>
      <c r="G36" s="41" t="s">
        <v>24</v>
      </c>
      <c r="H36" s="41" t="s">
        <v>25</v>
      </c>
      <c r="I36" s="43" t="s">
        <v>26</v>
      </c>
      <c r="J36" s="44" t="s">
        <v>27</v>
      </c>
    </row>
    <row r="37" spans="1:10" ht="13.5" customHeight="1" x14ac:dyDescent="0.15">
      <c r="A37" s="45" t="s">
        <v>48</v>
      </c>
      <c r="B37" s="46">
        <f>C37*H37</f>
        <v>52.5</v>
      </c>
      <c r="C37" s="47">
        <v>10</v>
      </c>
      <c r="D37" s="48" t="s">
        <v>32</v>
      </c>
      <c r="E37" s="46">
        <f>B34*I37</f>
        <v>91</v>
      </c>
      <c r="F37" s="49">
        <f>G37/H37</f>
        <v>-7.333333333333333</v>
      </c>
      <c r="G37" s="49">
        <f>B37-E37</f>
        <v>-38.5</v>
      </c>
      <c r="H37" s="47">
        <v>5.25</v>
      </c>
      <c r="I37" s="50">
        <v>0.25</v>
      </c>
      <c r="J37" s="51"/>
    </row>
    <row r="38" spans="1:10" ht="13.5" customHeight="1" x14ac:dyDescent="0.15">
      <c r="A38" s="45" t="s">
        <v>49</v>
      </c>
      <c r="B38" s="46">
        <f>C38*H38</f>
        <v>78.75</v>
      </c>
      <c r="C38" s="47">
        <v>15</v>
      </c>
      <c r="D38" s="48" t="s">
        <v>32</v>
      </c>
      <c r="E38" s="46">
        <f>B34*I38</f>
        <v>91</v>
      </c>
      <c r="F38" s="49">
        <f>G38/H38</f>
        <v>-2.3333333333333335</v>
      </c>
      <c r="G38" s="49">
        <f>B38-E38</f>
        <v>-12.25</v>
      </c>
      <c r="H38" s="47">
        <v>5.25</v>
      </c>
      <c r="I38" s="50">
        <v>0.25</v>
      </c>
      <c r="J38" s="51"/>
    </row>
    <row r="39" spans="1:10" ht="13.5" customHeight="1" x14ac:dyDescent="0.15">
      <c r="A39" s="45" t="s">
        <v>50</v>
      </c>
      <c r="B39" s="46">
        <f>C39*H39</f>
        <v>42</v>
      </c>
      <c r="C39" s="47">
        <v>8</v>
      </c>
      <c r="D39" s="48" t="s">
        <v>32</v>
      </c>
      <c r="E39" s="46">
        <f>B34*I39</f>
        <v>91</v>
      </c>
      <c r="F39" s="49">
        <f>G39/H39</f>
        <v>-9.3333333333333339</v>
      </c>
      <c r="G39" s="49">
        <f>B39-E39</f>
        <v>-49</v>
      </c>
      <c r="H39" s="47">
        <v>5.25</v>
      </c>
      <c r="I39" s="50">
        <v>0.25</v>
      </c>
      <c r="J39" s="51"/>
    </row>
    <row r="40" spans="1:10" ht="13.5" customHeight="1" x14ac:dyDescent="0.15">
      <c r="A40" s="45" t="s">
        <v>51</v>
      </c>
      <c r="B40" s="46">
        <f>C40*H40</f>
        <v>66</v>
      </c>
      <c r="C40" s="47">
        <v>12</v>
      </c>
      <c r="D40" s="48" t="s">
        <v>32</v>
      </c>
      <c r="E40" s="46">
        <f>B34*I40</f>
        <v>91</v>
      </c>
      <c r="F40" s="49">
        <f>G40/H40</f>
        <v>-4.5454545454545459</v>
      </c>
      <c r="G40" s="49">
        <f>B40-E40</f>
        <v>-25</v>
      </c>
      <c r="H40" s="47">
        <v>5.5</v>
      </c>
      <c r="I40" s="50">
        <v>0.25</v>
      </c>
      <c r="J40" s="51"/>
    </row>
    <row r="41" spans="1:10" ht="14" customHeight="1" x14ac:dyDescent="0.15">
      <c r="A41" s="55"/>
      <c r="B41" s="56"/>
      <c r="C41" s="57"/>
      <c r="D41" s="58" t="s">
        <v>46</v>
      </c>
      <c r="E41" s="59">
        <f>SUM(E37:E40)</f>
        <v>364</v>
      </c>
      <c r="F41" s="60"/>
      <c r="G41" s="60"/>
      <c r="H41" s="57"/>
      <c r="I41" s="61"/>
      <c r="J41" s="62"/>
    </row>
    <row r="42" spans="1:10" ht="14.75" customHeight="1" x14ac:dyDescent="0.15">
      <c r="A42" s="75"/>
      <c r="B42" s="64"/>
      <c r="C42" s="65"/>
      <c r="D42" s="65"/>
      <c r="E42" s="64"/>
      <c r="F42" s="66"/>
      <c r="G42" s="66"/>
      <c r="H42" s="65"/>
      <c r="I42" s="67"/>
      <c r="J42" s="64"/>
    </row>
    <row r="43" spans="1:10" ht="14" customHeight="1" x14ac:dyDescent="0.15">
      <c r="A43" s="22" t="s">
        <v>52</v>
      </c>
      <c r="B43" s="68"/>
      <c r="C43" s="69"/>
      <c r="D43" s="69"/>
      <c r="E43" s="68"/>
      <c r="F43" s="70"/>
      <c r="G43" s="70"/>
      <c r="H43" s="69"/>
      <c r="I43" s="71"/>
      <c r="J43" s="72"/>
    </row>
    <row r="44" spans="1:10" ht="13.5" customHeight="1" x14ac:dyDescent="0.15">
      <c r="A44" s="29" t="s">
        <v>16</v>
      </c>
      <c r="B44" s="30">
        <f>B5*(B6*2)+(B7*3)</f>
        <v>147</v>
      </c>
      <c r="C44" s="73" t="s">
        <v>17</v>
      </c>
      <c r="D44" s="74"/>
      <c r="E44" s="46"/>
      <c r="F44" s="49"/>
      <c r="G44" s="49"/>
      <c r="H44" s="74"/>
      <c r="I44" s="50"/>
      <c r="J44" s="54"/>
    </row>
    <row r="45" spans="1:10" ht="13.5" customHeight="1" x14ac:dyDescent="0.15">
      <c r="A45" s="34"/>
      <c r="B45" s="98" t="s">
        <v>18</v>
      </c>
      <c r="C45" s="97"/>
      <c r="D45" s="36"/>
      <c r="E45" s="36"/>
      <c r="F45" s="106"/>
      <c r="G45" s="37"/>
      <c r="H45" s="36"/>
      <c r="I45" s="38"/>
      <c r="J45" s="39"/>
    </row>
    <row r="46" spans="1:10" ht="24.5" customHeight="1" x14ac:dyDescent="0.15">
      <c r="A46" s="40"/>
      <c r="B46" s="35" t="s">
        <v>19</v>
      </c>
      <c r="C46" s="35" t="s">
        <v>20</v>
      </c>
      <c r="D46" s="41" t="s">
        <v>21</v>
      </c>
      <c r="E46" s="41" t="s">
        <v>22</v>
      </c>
      <c r="F46" s="105" t="s">
        <v>23</v>
      </c>
      <c r="G46" s="41" t="s">
        <v>24</v>
      </c>
      <c r="H46" s="41" t="s">
        <v>25</v>
      </c>
      <c r="I46" s="43" t="s">
        <v>26</v>
      </c>
      <c r="J46" s="44" t="s">
        <v>27</v>
      </c>
    </row>
    <row r="47" spans="1:10" ht="13.5" customHeight="1" x14ac:dyDescent="0.15">
      <c r="A47" s="45" t="s">
        <v>53</v>
      </c>
      <c r="B47" s="46">
        <f>C47*H47</f>
        <v>14</v>
      </c>
      <c r="C47" s="47">
        <v>2</v>
      </c>
      <c r="D47" s="48" t="s">
        <v>54</v>
      </c>
      <c r="E47" s="46">
        <f>B44*I47</f>
        <v>73.5</v>
      </c>
      <c r="F47" s="49">
        <f>G47/H47</f>
        <v>-8.5</v>
      </c>
      <c r="G47" s="49">
        <f>B47-E47</f>
        <v>-59.5</v>
      </c>
      <c r="H47" s="47">
        <v>7</v>
      </c>
      <c r="I47" s="53">
        <v>0.5</v>
      </c>
      <c r="J47" s="51"/>
    </row>
    <row r="48" spans="1:10" ht="13.5" customHeight="1" x14ac:dyDescent="0.15">
      <c r="A48" s="45" t="s">
        <v>55</v>
      </c>
      <c r="B48" s="46">
        <f>C48*H48</f>
        <v>28</v>
      </c>
      <c r="C48" s="47">
        <v>4</v>
      </c>
      <c r="D48" s="48" t="s">
        <v>54</v>
      </c>
      <c r="E48" s="46">
        <f>B44*I48</f>
        <v>29.400000000000002</v>
      </c>
      <c r="F48" s="49">
        <f>G48/H48</f>
        <v>-0.20000000000000032</v>
      </c>
      <c r="G48" s="49">
        <f>B48-E48</f>
        <v>-1.4000000000000021</v>
      </c>
      <c r="H48" s="47">
        <v>7</v>
      </c>
      <c r="I48" s="53">
        <v>0.2</v>
      </c>
      <c r="J48" s="51"/>
    </row>
    <row r="49" spans="1:10" ht="13.5" customHeight="1" x14ac:dyDescent="0.15">
      <c r="A49" s="45" t="s">
        <v>56</v>
      </c>
      <c r="B49" s="46">
        <f>C49*H49</f>
        <v>21</v>
      </c>
      <c r="C49" s="47">
        <v>3</v>
      </c>
      <c r="D49" s="48" t="s">
        <v>54</v>
      </c>
      <c r="E49" s="46">
        <f>B43+B44*I49</f>
        <v>29.400000000000002</v>
      </c>
      <c r="F49" s="49">
        <f>G49/H49</f>
        <v>-1.2000000000000004</v>
      </c>
      <c r="G49" s="49">
        <f>B49-E49</f>
        <v>-8.4000000000000021</v>
      </c>
      <c r="H49" s="47">
        <v>7</v>
      </c>
      <c r="I49" s="53">
        <v>0.2</v>
      </c>
      <c r="J49" s="51"/>
    </row>
    <row r="50" spans="1:10" ht="13.5" customHeight="1" x14ac:dyDescent="0.15">
      <c r="A50" s="45" t="s">
        <v>57</v>
      </c>
      <c r="B50" s="46">
        <f>C50*H50</f>
        <v>6</v>
      </c>
      <c r="C50" s="47">
        <v>2</v>
      </c>
      <c r="D50" s="48" t="s">
        <v>58</v>
      </c>
      <c r="E50" s="46">
        <f>B44*I50</f>
        <v>22.05</v>
      </c>
      <c r="F50" s="49">
        <f>G50/H50</f>
        <v>-5.3500000000000005</v>
      </c>
      <c r="G50" s="49">
        <f>B50-E50</f>
        <v>-16.05</v>
      </c>
      <c r="H50" s="47">
        <v>3</v>
      </c>
      <c r="I50" s="50">
        <v>0.15</v>
      </c>
      <c r="J50" s="51"/>
    </row>
    <row r="51" spans="1:10" ht="14" customHeight="1" x14ac:dyDescent="0.15">
      <c r="A51" s="55"/>
      <c r="B51" s="56"/>
      <c r="C51" s="57"/>
      <c r="D51" s="58" t="s">
        <v>46</v>
      </c>
      <c r="E51" s="59">
        <f>SUM(E47:E50)</f>
        <v>154.35000000000002</v>
      </c>
      <c r="F51" s="60"/>
      <c r="G51" s="60"/>
      <c r="H51" s="57"/>
      <c r="I51" s="61"/>
      <c r="J51" s="62"/>
    </row>
    <row r="52" spans="1:10" ht="14.75" customHeight="1" x14ac:dyDescent="0.15">
      <c r="A52" s="75"/>
      <c r="B52" s="64"/>
      <c r="C52" s="65"/>
      <c r="D52" s="65"/>
      <c r="E52" s="64"/>
      <c r="F52" s="66"/>
      <c r="G52" s="66"/>
      <c r="H52" s="65"/>
      <c r="I52" s="67"/>
      <c r="J52" s="64"/>
    </row>
    <row r="53" spans="1:10" ht="14" customHeight="1" x14ac:dyDescent="0.15">
      <c r="A53" s="22" t="s">
        <v>59</v>
      </c>
      <c r="B53" s="68"/>
      <c r="C53" s="69"/>
      <c r="D53" s="69"/>
      <c r="E53" s="68"/>
      <c r="F53" s="70"/>
      <c r="G53" s="70"/>
      <c r="H53" s="69"/>
      <c r="I53" s="71"/>
      <c r="J53" s="72"/>
    </row>
    <row r="54" spans="1:10" ht="13.5" customHeight="1" x14ac:dyDescent="0.15">
      <c r="A54" s="29" t="s">
        <v>60</v>
      </c>
      <c r="B54" s="30">
        <f>B5*(B6*3)+(B7*2)</f>
        <v>218</v>
      </c>
      <c r="C54" s="73" t="s">
        <v>17</v>
      </c>
      <c r="D54" s="74"/>
      <c r="E54" s="46"/>
      <c r="F54" s="49"/>
      <c r="G54" s="49"/>
      <c r="H54" s="74"/>
      <c r="I54" s="50"/>
      <c r="J54" s="54"/>
    </row>
    <row r="55" spans="1:10" ht="13.5" customHeight="1" x14ac:dyDescent="0.15">
      <c r="A55" s="34"/>
      <c r="B55" s="96" t="s">
        <v>18</v>
      </c>
      <c r="C55" s="97"/>
      <c r="D55" s="36"/>
      <c r="E55" s="36"/>
      <c r="F55" s="105"/>
      <c r="G55" s="36"/>
      <c r="H55" s="36"/>
      <c r="I55" s="38"/>
      <c r="J55" s="39"/>
    </row>
    <row r="56" spans="1:10" ht="24.5" customHeight="1" x14ac:dyDescent="0.15">
      <c r="A56" s="40"/>
      <c r="B56" s="35" t="s">
        <v>19</v>
      </c>
      <c r="C56" s="35" t="s">
        <v>20</v>
      </c>
      <c r="D56" s="41" t="s">
        <v>21</v>
      </c>
      <c r="E56" s="41" t="s">
        <v>22</v>
      </c>
      <c r="F56" s="105" t="s">
        <v>23</v>
      </c>
      <c r="G56" s="41" t="s">
        <v>24</v>
      </c>
      <c r="H56" s="41" t="s">
        <v>25</v>
      </c>
      <c r="I56" s="43" t="s">
        <v>26</v>
      </c>
      <c r="J56" s="44" t="s">
        <v>27</v>
      </c>
    </row>
    <row r="57" spans="1:10" ht="13.5" customHeight="1" x14ac:dyDescent="0.15">
      <c r="A57" s="45" t="s">
        <v>61</v>
      </c>
      <c r="B57" s="46">
        <f>C57*H57</f>
        <v>84.5</v>
      </c>
      <c r="C57" s="47">
        <v>25</v>
      </c>
      <c r="D57" s="48" t="s">
        <v>32</v>
      </c>
      <c r="E57" s="46">
        <f>B54*I57</f>
        <v>185.29999999999998</v>
      </c>
      <c r="F57" s="49">
        <f>G57/H57</f>
        <v>-29.822485207100588</v>
      </c>
      <c r="G57" s="49">
        <f>B57-E57</f>
        <v>-100.79999999999998</v>
      </c>
      <c r="H57" s="47">
        <v>3.38</v>
      </c>
      <c r="I57" s="50">
        <v>0.85</v>
      </c>
      <c r="J57" s="51"/>
    </row>
    <row r="58" spans="1:10" ht="13.5" customHeight="1" x14ac:dyDescent="0.15">
      <c r="A58" s="45" t="s">
        <v>62</v>
      </c>
      <c r="B58" s="46">
        <f>C58*H58</f>
        <v>8</v>
      </c>
      <c r="C58" s="47">
        <v>8</v>
      </c>
      <c r="D58" s="48" t="s">
        <v>32</v>
      </c>
      <c r="E58" s="46">
        <f>B54*I58</f>
        <v>32.699999999999996</v>
      </c>
      <c r="F58" s="49">
        <f>G58/H58</f>
        <v>-24.699999999999996</v>
      </c>
      <c r="G58" s="49">
        <f>B58-E58</f>
        <v>-24.699999999999996</v>
      </c>
      <c r="H58" s="47">
        <v>1</v>
      </c>
      <c r="I58" s="50">
        <v>0.15</v>
      </c>
      <c r="J58" s="51"/>
    </row>
    <row r="59" spans="1:10" ht="14" customHeight="1" x14ac:dyDescent="0.15">
      <c r="A59" s="55"/>
      <c r="B59" s="56"/>
      <c r="C59" s="57"/>
      <c r="D59" s="58" t="s">
        <v>46</v>
      </c>
      <c r="E59" s="59">
        <f>SUM(E57:E58)</f>
        <v>217.99999999999997</v>
      </c>
      <c r="F59" s="60"/>
      <c r="G59" s="60"/>
      <c r="H59" s="57"/>
      <c r="I59" s="61"/>
      <c r="J59" s="62"/>
    </row>
    <row r="60" spans="1:10" ht="14.75" customHeight="1" x14ac:dyDescent="0.15">
      <c r="A60" s="63"/>
      <c r="B60" s="64"/>
      <c r="C60" s="65"/>
      <c r="D60" s="65"/>
      <c r="E60" s="64"/>
      <c r="F60" s="66"/>
      <c r="G60" s="66"/>
      <c r="H60" s="65"/>
      <c r="I60" s="67"/>
      <c r="J60" s="64"/>
    </row>
    <row r="61" spans="1:10" ht="14" customHeight="1" x14ac:dyDescent="0.15">
      <c r="A61" s="22" t="s">
        <v>63</v>
      </c>
      <c r="B61" s="68"/>
      <c r="C61" s="69"/>
      <c r="D61" s="69"/>
      <c r="E61" s="68"/>
      <c r="F61" s="70"/>
      <c r="G61" s="70"/>
      <c r="H61" s="69"/>
      <c r="I61" s="71"/>
      <c r="J61" s="72"/>
    </row>
    <row r="62" spans="1:10" ht="13.5" customHeight="1" x14ac:dyDescent="0.15">
      <c r="A62" s="29" t="s">
        <v>60</v>
      </c>
      <c r="B62" s="30">
        <f>B5*(B6*5)+(B7*4)</f>
        <v>364</v>
      </c>
      <c r="C62" s="73" t="s">
        <v>17</v>
      </c>
      <c r="D62" s="74"/>
      <c r="E62" s="46"/>
      <c r="F62" s="49"/>
      <c r="G62" s="49"/>
      <c r="H62" s="74"/>
      <c r="I62" s="50"/>
      <c r="J62" s="54"/>
    </row>
    <row r="63" spans="1:10" ht="13.5" customHeight="1" x14ac:dyDescent="0.15">
      <c r="A63" s="34"/>
      <c r="B63" s="96" t="s">
        <v>18</v>
      </c>
      <c r="C63" s="97"/>
      <c r="D63" s="36"/>
      <c r="E63" s="36"/>
      <c r="F63" s="105"/>
      <c r="G63" s="36"/>
      <c r="H63" s="36"/>
      <c r="I63" s="38"/>
      <c r="J63" s="39"/>
    </row>
    <row r="64" spans="1:10" ht="24.5" customHeight="1" x14ac:dyDescent="0.15">
      <c r="A64" s="40"/>
      <c r="B64" s="35" t="s">
        <v>19</v>
      </c>
      <c r="C64" s="35" t="s">
        <v>20</v>
      </c>
      <c r="D64" s="41" t="s">
        <v>21</v>
      </c>
      <c r="E64" s="41" t="s">
        <v>22</v>
      </c>
      <c r="F64" s="105" t="s">
        <v>23</v>
      </c>
      <c r="G64" s="41" t="s">
        <v>24</v>
      </c>
      <c r="H64" s="41" t="s">
        <v>25</v>
      </c>
      <c r="I64" s="43" t="s">
        <v>26</v>
      </c>
      <c r="J64" s="44" t="s">
        <v>27</v>
      </c>
    </row>
    <row r="65" spans="1:10" ht="13.5" customHeight="1" x14ac:dyDescent="0.15">
      <c r="A65" s="45" t="s">
        <v>64</v>
      </c>
      <c r="B65" s="46">
        <f t="shared" ref="B65:B70" si="3">C65*H65</f>
        <v>58.75</v>
      </c>
      <c r="C65" s="47">
        <v>10</v>
      </c>
      <c r="D65" s="48" t="s">
        <v>32</v>
      </c>
      <c r="E65" s="4"/>
      <c r="F65" s="49"/>
      <c r="G65" s="49"/>
      <c r="H65" s="47">
        <v>5.875</v>
      </c>
      <c r="I65" s="50"/>
      <c r="J65" s="51"/>
    </row>
    <row r="66" spans="1:10" ht="13.5" customHeight="1" x14ac:dyDescent="0.15">
      <c r="A66" s="52"/>
      <c r="B66" s="46">
        <f t="shared" si="3"/>
        <v>148</v>
      </c>
      <c r="C66" s="47">
        <v>4</v>
      </c>
      <c r="D66" s="48" t="s">
        <v>30</v>
      </c>
      <c r="E66" s="46">
        <f>B62*I66</f>
        <v>218.4</v>
      </c>
      <c r="F66" s="49">
        <f>G66/H66</f>
        <v>-0.31486486486486503</v>
      </c>
      <c r="G66" s="49">
        <f>SUM(B65:B66)-(E65:E66)</f>
        <v>-11.650000000000006</v>
      </c>
      <c r="H66" s="47">
        <v>37</v>
      </c>
      <c r="I66" s="50">
        <v>0.6</v>
      </c>
      <c r="J66" s="54"/>
    </row>
    <row r="67" spans="1:10" ht="13.5" customHeight="1" x14ac:dyDescent="0.15">
      <c r="A67" s="45" t="s">
        <v>65</v>
      </c>
      <c r="B67" s="46">
        <f t="shared" si="3"/>
        <v>33.6</v>
      </c>
      <c r="C67" s="47">
        <v>8</v>
      </c>
      <c r="D67" s="48" t="s">
        <v>32</v>
      </c>
      <c r="E67" s="46">
        <f>B62*I67</f>
        <v>72.8</v>
      </c>
      <c r="F67" s="49">
        <f>G67/H67</f>
        <v>-9.3333333333333321</v>
      </c>
      <c r="G67" s="49">
        <f>B67-E67</f>
        <v>-39.199999999999996</v>
      </c>
      <c r="H67" s="47">
        <v>4.2</v>
      </c>
      <c r="I67" s="53">
        <v>0.2</v>
      </c>
      <c r="J67" s="51"/>
    </row>
    <row r="68" spans="1:10" ht="13.5" customHeight="1" x14ac:dyDescent="0.15">
      <c r="A68" s="45" t="s">
        <v>66</v>
      </c>
      <c r="B68" s="46">
        <f t="shared" si="3"/>
        <v>25</v>
      </c>
      <c r="C68" s="47">
        <v>5</v>
      </c>
      <c r="D68" s="48" t="s">
        <v>67</v>
      </c>
      <c r="E68" s="46">
        <f>B62*I68</f>
        <v>25.480000000000004</v>
      </c>
      <c r="F68" s="49">
        <f>G68/H68</f>
        <v>-9.6000000000000793E-2</v>
      </c>
      <c r="G68" s="49">
        <f>B68-E68</f>
        <v>-0.48000000000000398</v>
      </c>
      <c r="H68" s="47">
        <v>5</v>
      </c>
      <c r="I68" s="50">
        <v>7.0000000000000007E-2</v>
      </c>
      <c r="J68" s="51"/>
    </row>
    <row r="69" spans="1:10" ht="13.5" customHeight="1" x14ac:dyDescent="0.15">
      <c r="A69" s="45" t="s">
        <v>68</v>
      </c>
      <c r="B69" s="46">
        <f t="shared" si="3"/>
        <v>5</v>
      </c>
      <c r="C69" s="47">
        <v>4</v>
      </c>
      <c r="D69" s="48" t="s">
        <v>69</v>
      </c>
      <c r="E69" s="46">
        <f>B62*I69</f>
        <v>18.2</v>
      </c>
      <c r="F69" s="49">
        <f>G69/H69</f>
        <v>-10.559999999999999</v>
      </c>
      <c r="G69" s="49">
        <f>B69-E69</f>
        <v>-13.2</v>
      </c>
      <c r="H69" s="47">
        <v>1.25</v>
      </c>
      <c r="I69" s="50">
        <v>0.05</v>
      </c>
      <c r="J69" s="54"/>
    </row>
    <row r="70" spans="1:10" ht="13.5" customHeight="1" x14ac:dyDescent="0.15">
      <c r="A70" s="45" t="s">
        <v>70</v>
      </c>
      <c r="B70" s="46">
        <f t="shared" si="3"/>
        <v>25</v>
      </c>
      <c r="C70" s="47">
        <v>25</v>
      </c>
      <c r="D70" s="48" t="s">
        <v>71</v>
      </c>
      <c r="E70" s="46">
        <f>B62*I70</f>
        <v>36.4</v>
      </c>
      <c r="F70" s="49">
        <f>G70/H70</f>
        <v>-11.399999999999999</v>
      </c>
      <c r="G70" s="49">
        <f>B70-E70</f>
        <v>-11.399999999999999</v>
      </c>
      <c r="H70" s="47">
        <v>1</v>
      </c>
      <c r="I70" s="53">
        <v>0.1</v>
      </c>
      <c r="J70" s="51"/>
    </row>
    <row r="71" spans="1:10" ht="14" customHeight="1" x14ac:dyDescent="0.15">
      <c r="A71" s="55"/>
      <c r="B71" s="56"/>
      <c r="C71" s="57"/>
      <c r="D71" s="58" t="s">
        <v>46</v>
      </c>
      <c r="E71" s="59">
        <f>SUM(E65:E70)</f>
        <v>371.28</v>
      </c>
      <c r="F71" s="60"/>
      <c r="G71" s="60"/>
      <c r="H71" s="57"/>
      <c r="I71" s="61"/>
      <c r="J71" s="62"/>
    </row>
    <row r="72" spans="1:10" ht="14.75" customHeight="1" x14ac:dyDescent="0.15">
      <c r="A72" s="63"/>
      <c r="B72" s="64"/>
      <c r="C72" s="65"/>
      <c r="D72" s="65"/>
      <c r="E72" s="64"/>
      <c r="F72" s="66"/>
      <c r="G72" s="66"/>
      <c r="H72" s="65"/>
      <c r="I72" s="67"/>
      <c r="J72" s="64"/>
    </row>
    <row r="73" spans="1:10" ht="14" customHeight="1" x14ac:dyDescent="0.15">
      <c r="A73" s="22" t="s">
        <v>72</v>
      </c>
      <c r="B73" s="68"/>
      <c r="C73" s="69"/>
      <c r="D73" s="69"/>
      <c r="E73" s="68"/>
      <c r="F73" s="70"/>
      <c r="G73" s="70"/>
      <c r="H73" s="69"/>
      <c r="I73" s="71"/>
      <c r="J73" s="72"/>
    </row>
    <row r="74" spans="1:10" ht="13.5" customHeight="1" x14ac:dyDescent="0.15">
      <c r="A74" s="29" t="s">
        <v>60</v>
      </c>
      <c r="B74" s="30">
        <f>B5*(B6*1)+(B7*1)</f>
        <v>73</v>
      </c>
      <c r="C74" s="73" t="s">
        <v>17</v>
      </c>
      <c r="D74" s="74"/>
      <c r="E74" s="46"/>
      <c r="F74" s="49"/>
      <c r="G74" s="49"/>
      <c r="H74" s="74"/>
      <c r="I74" s="50"/>
      <c r="J74" s="54"/>
    </row>
    <row r="75" spans="1:10" ht="13.5" customHeight="1" x14ac:dyDescent="0.15">
      <c r="A75" s="52"/>
      <c r="B75" s="96" t="s">
        <v>18</v>
      </c>
      <c r="C75" s="97"/>
      <c r="D75" s="36"/>
      <c r="E75" s="36"/>
      <c r="F75" s="105"/>
      <c r="G75" s="36"/>
      <c r="H75" s="36"/>
      <c r="I75" s="38"/>
      <c r="J75" s="39"/>
    </row>
    <row r="76" spans="1:10" ht="24.5" customHeight="1" x14ac:dyDescent="0.15">
      <c r="A76" s="52"/>
      <c r="B76" s="35" t="s">
        <v>19</v>
      </c>
      <c r="C76" s="35" t="s">
        <v>20</v>
      </c>
      <c r="D76" s="41" t="s">
        <v>21</v>
      </c>
      <c r="E76" s="41" t="s">
        <v>22</v>
      </c>
      <c r="F76" s="105" t="s">
        <v>23</v>
      </c>
      <c r="G76" s="41" t="s">
        <v>24</v>
      </c>
      <c r="H76" s="41" t="s">
        <v>25</v>
      </c>
      <c r="I76" s="43" t="s">
        <v>26</v>
      </c>
      <c r="J76" s="44" t="s">
        <v>27</v>
      </c>
    </row>
    <row r="77" spans="1:10" ht="13.5" customHeight="1" x14ac:dyDescent="0.15">
      <c r="A77" s="45" t="s">
        <v>72</v>
      </c>
      <c r="B77" s="46">
        <f>C77*H77</f>
        <v>40</v>
      </c>
      <c r="C77" s="47">
        <v>5</v>
      </c>
      <c r="D77" s="48" t="s">
        <v>32</v>
      </c>
      <c r="E77" s="46">
        <f>B74*I77</f>
        <v>73</v>
      </c>
      <c r="F77" s="49">
        <f>G77/H77</f>
        <v>-4.125</v>
      </c>
      <c r="G77" s="49">
        <f>B77-E77</f>
        <v>-33</v>
      </c>
      <c r="H77" s="47">
        <v>8</v>
      </c>
      <c r="I77" s="50">
        <v>1</v>
      </c>
      <c r="J77" s="54"/>
    </row>
    <row r="78" spans="1:10" ht="14" customHeight="1" x14ac:dyDescent="0.15">
      <c r="A78" s="55"/>
      <c r="B78" s="56"/>
      <c r="C78" s="57"/>
      <c r="D78" s="58" t="s">
        <v>46</v>
      </c>
      <c r="E78" s="59">
        <f>SUM(E77)</f>
        <v>73</v>
      </c>
      <c r="F78" s="60"/>
      <c r="G78" s="60"/>
      <c r="H78" s="57"/>
      <c r="I78" s="61"/>
      <c r="J78" s="62"/>
    </row>
    <row r="79" spans="1:10" ht="14.75" customHeight="1" x14ac:dyDescent="0.15">
      <c r="A79" s="63"/>
      <c r="B79" s="64"/>
      <c r="C79" s="65"/>
      <c r="D79" s="65"/>
      <c r="E79" s="64"/>
      <c r="F79" s="66"/>
      <c r="G79" s="66"/>
      <c r="H79" s="65"/>
      <c r="I79" s="67"/>
      <c r="J79" s="64"/>
    </row>
    <row r="80" spans="1:10" ht="14" customHeight="1" x14ac:dyDescent="0.15">
      <c r="A80" s="22" t="s">
        <v>73</v>
      </c>
      <c r="B80" s="68"/>
      <c r="C80" s="69"/>
      <c r="D80" s="69"/>
      <c r="E80" s="68"/>
      <c r="F80" s="70"/>
      <c r="G80" s="70"/>
      <c r="H80" s="69"/>
      <c r="I80" s="71"/>
      <c r="J80" s="72"/>
    </row>
    <row r="81" spans="1:10" ht="13.5" customHeight="1" x14ac:dyDescent="0.15">
      <c r="A81" s="29" t="s">
        <v>60</v>
      </c>
      <c r="B81" s="30">
        <f>B5*(B6*1)+(B7*1)</f>
        <v>73</v>
      </c>
      <c r="C81" s="73" t="s">
        <v>17</v>
      </c>
      <c r="D81" s="74"/>
      <c r="E81" s="46"/>
      <c r="F81" s="49"/>
      <c r="G81" s="49"/>
      <c r="H81" s="74"/>
      <c r="I81" s="50"/>
      <c r="J81" s="54"/>
    </row>
    <row r="82" spans="1:10" ht="13.5" customHeight="1" x14ac:dyDescent="0.15">
      <c r="A82" s="34"/>
      <c r="B82" s="96" t="s">
        <v>18</v>
      </c>
      <c r="C82" s="97"/>
      <c r="D82" s="36"/>
      <c r="E82" s="36"/>
      <c r="F82" s="105"/>
      <c r="G82" s="36"/>
      <c r="H82" s="36"/>
      <c r="I82" s="38"/>
      <c r="J82" s="39"/>
    </row>
    <row r="83" spans="1:10" ht="24.5" customHeight="1" x14ac:dyDescent="0.15">
      <c r="A83" s="40"/>
      <c r="B83" s="35" t="s">
        <v>19</v>
      </c>
      <c r="C83" s="35" t="s">
        <v>20</v>
      </c>
      <c r="D83" s="41" t="s">
        <v>21</v>
      </c>
      <c r="E83" s="41" t="s">
        <v>22</v>
      </c>
      <c r="F83" s="105" t="s">
        <v>23</v>
      </c>
      <c r="G83" s="41" t="s">
        <v>24</v>
      </c>
      <c r="H83" s="41" t="s">
        <v>25</v>
      </c>
      <c r="I83" s="43" t="s">
        <v>26</v>
      </c>
      <c r="J83" s="44" t="s">
        <v>27</v>
      </c>
    </row>
    <row r="84" spans="1:10" ht="13.5" customHeight="1" x14ac:dyDescent="0.15">
      <c r="A84" s="45" t="s">
        <v>74</v>
      </c>
      <c r="B84" s="46">
        <f t="shared" ref="B84:B89" si="4">C84*H84</f>
        <v>8</v>
      </c>
      <c r="C84" s="47">
        <v>8</v>
      </c>
      <c r="D84" s="48" t="s">
        <v>75</v>
      </c>
      <c r="E84" s="46">
        <f>B81*I84</f>
        <v>14.600000000000001</v>
      </c>
      <c r="F84" s="49">
        <f t="shared" ref="F84:F89" si="5">G84/H84</f>
        <v>6.6000000000000014</v>
      </c>
      <c r="G84" s="49">
        <f t="shared" ref="G84:G89" si="6">E84-B84</f>
        <v>6.6000000000000014</v>
      </c>
      <c r="H84" s="47">
        <v>1</v>
      </c>
      <c r="I84" s="53">
        <v>0.2</v>
      </c>
      <c r="J84" s="51"/>
    </row>
    <row r="85" spans="1:10" ht="13.5" customHeight="1" x14ac:dyDescent="0.15">
      <c r="A85" s="45" t="s">
        <v>76</v>
      </c>
      <c r="B85" s="46">
        <f t="shared" si="4"/>
        <v>14.5</v>
      </c>
      <c r="C85" s="47">
        <v>2</v>
      </c>
      <c r="D85" s="48" t="s">
        <v>32</v>
      </c>
      <c r="E85" s="46">
        <f>B81*I85</f>
        <v>11.68</v>
      </c>
      <c r="F85" s="49">
        <f t="shared" si="5"/>
        <v>-0.38896551724137934</v>
      </c>
      <c r="G85" s="49">
        <f t="shared" si="6"/>
        <v>-2.8200000000000003</v>
      </c>
      <c r="H85" s="47">
        <v>7.25</v>
      </c>
      <c r="I85" s="50">
        <v>0.16</v>
      </c>
      <c r="J85" s="51"/>
    </row>
    <row r="86" spans="1:10" ht="13.5" customHeight="1" x14ac:dyDescent="0.15">
      <c r="A86" s="45" t="s">
        <v>77</v>
      </c>
      <c r="B86" s="46">
        <f t="shared" si="4"/>
        <v>10</v>
      </c>
      <c r="C86" s="47">
        <v>2</v>
      </c>
      <c r="D86" s="48" t="s">
        <v>32</v>
      </c>
      <c r="E86" s="46">
        <f>B81*I86</f>
        <v>11.68</v>
      </c>
      <c r="F86" s="49">
        <f t="shared" si="5"/>
        <v>0.33599999999999997</v>
      </c>
      <c r="G86" s="49">
        <f t="shared" si="6"/>
        <v>1.6799999999999997</v>
      </c>
      <c r="H86" s="47">
        <v>5</v>
      </c>
      <c r="I86" s="50">
        <v>0.16</v>
      </c>
      <c r="J86" s="51"/>
    </row>
    <row r="87" spans="1:10" ht="13.5" customHeight="1" x14ac:dyDescent="0.15">
      <c r="A87" s="45" t="s">
        <v>78</v>
      </c>
      <c r="B87" s="46">
        <f t="shared" si="4"/>
        <v>24</v>
      </c>
      <c r="C87" s="47">
        <v>3</v>
      </c>
      <c r="D87" s="48" t="s">
        <v>79</v>
      </c>
      <c r="E87" s="46">
        <f>B81*I87</f>
        <v>25.549999999999997</v>
      </c>
      <c r="F87" s="49">
        <f t="shared" si="5"/>
        <v>0.19374999999999964</v>
      </c>
      <c r="G87" s="49">
        <f t="shared" si="6"/>
        <v>1.5499999999999972</v>
      </c>
      <c r="H87" s="47">
        <v>8</v>
      </c>
      <c r="I87" s="50">
        <v>0.35</v>
      </c>
      <c r="J87" s="76" t="s">
        <v>80</v>
      </c>
    </row>
    <row r="88" spans="1:10" ht="13.5" customHeight="1" x14ac:dyDescent="0.15">
      <c r="A88" s="45" t="s">
        <v>81</v>
      </c>
      <c r="B88" s="46">
        <f t="shared" si="4"/>
        <v>6</v>
      </c>
      <c r="C88" s="47">
        <v>2</v>
      </c>
      <c r="D88" s="48" t="s">
        <v>32</v>
      </c>
      <c r="E88" s="46">
        <f>B81*I88</f>
        <v>14.600000000000001</v>
      </c>
      <c r="F88" s="49">
        <f t="shared" si="5"/>
        <v>2.8666666666666671</v>
      </c>
      <c r="G88" s="49">
        <f t="shared" si="6"/>
        <v>8.6000000000000014</v>
      </c>
      <c r="H88" s="47">
        <v>3</v>
      </c>
      <c r="I88" s="53">
        <v>0.2</v>
      </c>
      <c r="J88" s="51"/>
    </row>
    <row r="89" spans="1:10" ht="13.5" customHeight="1" x14ac:dyDescent="0.15">
      <c r="A89" s="45" t="s">
        <v>82</v>
      </c>
      <c r="B89" s="46">
        <f t="shared" si="4"/>
        <v>4.25</v>
      </c>
      <c r="C89" s="47">
        <v>1</v>
      </c>
      <c r="D89" s="48" t="s">
        <v>32</v>
      </c>
      <c r="E89" s="46">
        <f>B81*I89</f>
        <v>11.68</v>
      </c>
      <c r="F89" s="49">
        <f t="shared" si="5"/>
        <v>1.7482352941176469</v>
      </c>
      <c r="G89" s="49">
        <f t="shared" si="6"/>
        <v>7.43</v>
      </c>
      <c r="H89" s="47">
        <v>4.25</v>
      </c>
      <c r="I89" s="50">
        <v>0.16</v>
      </c>
      <c r="J89" s="51"/>
    </row>
    <row r="90" spans="1:10" ht="14" customHeight="1" x14ac:dyDescent="0.15">
      <c r="A90" s="55"/>
      <c r="B90" s="56"/>
      <c r="C90" s="57"/>
      <c r="D90" s="58" t="s">
        <v>46</v>
      </c>
      <c r="E90" s="59">
        <f>SUM(E84:E89)</f>
        <v>89.789999999999992</v>
      </c>
      <c r="F90" s="60"/>
      <c r="G90" s="60"/>
      <c r="H90" s="57"/>
      <c r="I90" s="61"/>
      <c r="J90" s="62"/>
    </row>
    <row r="91" spans="1:10" ht="14.75" customHeight="1" x14ac:dyDescent="0.15">
      <c r="A91" s="63"/>
      <c r="B91" s="64"/>
      <c r="C91" s="65"/>
      <c r="D91" s="65"/>
      <c r="E91" s="64"/>
      <c r="F91" s="66"/>
      <c r="G91" s="66"/>
      <c r="H91" s="65"/>
      <c r="I91" s="77"/>
      <c r="J91" s="78"/>
    </row>
    <row r="92" spans="1:10" ht="14" customHeight="1" x14ac:dyDescent="0.15">
      <c r="A92" s="22" t="s">
        <v>83</v>
      </c>
      <c r="B92" s="68"/>
      <c r="C92" s="69"/>
      <c r="D92" s="69"/>
      <c r="E92" s="68"/>
      <c r="F92" s="70"/>
      <c r="G92" s="70"/>
      <c r="H92" s="69"/>
      <c r="I92" s="79"/>
      <c r="J92" s="80"/>
    </row>
    <row r="93" spans="1:10" ht="13.5" customHeight="1" x14ac:dyDescent="0.15">
      <c r="A93" s="34"/>
      <c r="B93" s="96" t="s">
        <v>18</v>
      </c>
      <c r="C93" s="97"/>
      <c r="D93" s="36"/>
      <c r="E93" s="36"/>
      <c r="F93" s="106"/>
      <c r="G93" s="37"/>
      <c r="H93" s="36"/>
      <c r="I93" s="38"/>
      <c r="J93" s="39"/>
    </row>
    <row r="94" spans="1:10" ht="24.5" customHeight="1" x14ac:dyDescent="0.15">
      <c r="A94" s="40"/>
      <c r="B94" s="96" t="s">
        <v>20</v>
      </c>
      <c r="C94" s="97"/>
      <c r="D94" s="41" t="s">
        <v>21</v>
      </c>
      <c r="E94" s="41" t="s">
        <v>84</v>
      </c>
      <c r="F94" s="105" t="s">
        <v>23</v>
      </c>
      <c r="G94" s="41" t="s">
        <v>27</v>
      </c>
      <c r="H94" s="36"/>
      <c r="I94" s="38"/>
      <c r="J94" s="39"/>
    </row>
    <row r="95" spans="1:10" ht="13.5" customHeight="1" x14ac:dyDescent="0.15">
      <c r="A95" s="45" t="s">
        <v>85</v>
      </c>
      <c r="B95" s="99">
        <v>8</v>
      </c>
      <c r="C95" s="97"/>
      <c r="D95" s="48" t="s">
        <v>86</v>
      </c>
      <c r="E95" s="46">
        <v>15</v>
      </c>
      <c r="F95" s="49">
        <f t="shared" ref="F95:F111" si="7">B95-E95</f>
        <v>-7</v>
      </c>
      <c r="G95" s="49"/>
      <c r="H95" s="74"/>
      <c r="I95" s="50"/>
      <c r="J95" s="54"/>
    </row>
    <row r="96" spans="1:10" ht="13.5" customHeight="1" x14ac:dyDescent="0.15">
      <c r="A96" s="45" t="s">
        <v>87</v>
      </c>
      <c r="B96" s="99">
        <v>3</v>
      </c>
      <c r="C96" s="97"/>
      <c r="D96" s="48" t="s">
        <v>32</v>
      </c>
      <c r="E96" s="46">
        <v>3</v>
      </c>
      <c r="F96" s="49">
        <f t="shared" si="7"/>
        <v>0</v>
      </c>
      <c r="G96" s="49"/>
      <c r="H96" s="74"/>
      <c r="I96" s="50"/>
      <c r="J96" s="51"/>
    </row>
    <row r="97" spans="1:10" ht="13.5" customHeight="1" x14ac:dyDescent="0.15">
      <c r="A97" s="45" t="s">
        <v>88</v>
      </c>
      <c r="B97" s="99">
        <v>1</v>
      </c>
      <c r="C97" s="97"/>
      <c r="D97" s="48" t="s">
        <v>32</v>
      </c>
      <c r="E97" s="46">
        <v>3</v>
      </c>
      <c r="F97" s="49">
        <f t="shared" si="7"/>
        <v>-2</v>
      </c>
      <c r="G97" s="49"/>
      <c r="H97" s="74"/>
      <c r="I97" s="50"/>
      <c r="J97" s="51"/>
    </row>
    <row r="98" spans="1:10" ht="13.5" customHeight="1" x14ac:dyDescent="0.15">
      <c r="A98" s="45" t="s">
        <v>89</v>
      </c>
      <c r="B98" s="99">
        <v>2</v>
      </c>
      <c r="C98" s="97"/>
      <c r="D98" s="48" t="s">
        <v>32</v>
      </c>
      <c r="E98" s="46">
        <v>3</v>
      </c>
      <c r="F98" s="49">
        <f t="shared" si="7"/>
        <v>-1</v>
      </c>
      <c r="G98" s="49"/>
      <c r="H98" s="74"/>
      <c r="I98" s="50"/>
      <c r="J98" s="51"/>
    </row>
    <row r="99" spans="1:10" ht="13.5" customHeight="1" x14ac:dyDescent="0.15">
      <c r="A99" s="45" t="s">
        <v>90</v>
      </c>
      <c r="B99" s="99">
        <v>2</v>
      </c>
      <c r="C99" s="97"/>
      <c r="D99" s="48" t="s">
        <v>32</v>
      </c>
      <c r="E99" s="46">
        <v>3</v>
      </c>
      <c r="F99" s="49">
        <f t="shared" si="7"/>
        <v>-1</v>
      </c>
      <c r="G99" s="49"/>
      <c r="H99" s="74"/>
      <c r="I99" s="50"/>
      <c r="J99" s="54"/>
    </row>
    <row r="100" spans="1:10" ht="13.5" customHeight="1" x14ac:dyDescent="0.15">
      <c r="A100" s="45" t="s">
        <v>91</v>
      </c>
      <c r="B100" s="99">
        <v>3</v>
      </c>
      <c r="C100" s="97"/>
      <c r="D100" s="48" t="s">
        <v>32</v>
      </c>
      <c r="E100" s="46">
        <v>3</v>
      </c>
      <c r="F100" s="49">
        <f t="shared" si="7"/>
        <v>0</v>
      </c>
      <c r="G100" s="49"/>
      <c r="H100" s="74"/>
      <c r="I100" s="50"/>
      <c r="J100" s="54"/>
    </row>
    <row r="101" spans="1:10" ht="13.5" customHeight="1" x14ac:dyDescent="0.15">
      <c r="A101" s="45" t="s">
        <v>92</v>
      </c>
      <c r="B101" s="100"/>
      <c r="C101" s="97"/>
      <c r="D101" s="48" t="s">
        <v>93</v>
      </c>
      <c r="E101" s="46">
        <v>20</v>
      </c>
      <c r="F101" s="49">
        <f t="shared" si="7"/>
        <v>-20</v>
      </c>
      <c r="G101" s="49"/>
      <c r="H101" s="74"/>
      <c r="I101" s="50"/>
      <c r="J101" s="51"/>
    </row>
    <row r="102" spans="1:10" ht="13.5" customHeight="1" x14ac:dyDescent="0.15">
      <c r="A102" s="45" t="s">
        <v>94</v>
      </c>
      <c r="B102" s="99">
        <v>4</v>
      </c>
      <c r="C102" s="97"/>
      <c r="D102" s="48" t="s">
        <v>93</v>
      </c>
      <c r="E102" s="46">
        <v>20</v>
      </c>
      <c r="F102" s="49">
        <f t="shared" si="7"/>
        <v>-16</v>
      </c>
      <c r="G102" s="49"/>
      <c r="H102" s="74"/>
      <c r="I102" s="50"/>
      <c r="J102" s="51"/>
    </row>
    <row r="103" spans="1:10" ht="13.5" customHeight="1" x14ac:dyDescent="0.15">
      <c r="A103" s="45" t="s">
        <v>95</v>
      </c>
      <c r="B103" s="99">
        <v>1</v>
      </c>
      <c r="C103" s="97"/>
      <c r="D103" s="48" t="s">
        <v>32</v>
      </c>
      <c r="E103" s="46">
        <v>3</v>
      </c>
      <c r="F103" s="49">
        <f t="shared" si="7"/>
        <v>-2</v>
      </c>
      <c r="G103" s="49"/>
      <c r="H103" s="74"/>
      <c r="I103" s="50"/>
      <c r="J103" s="51"/>
    </row>
    <row r="104" spans="1:10" ht="13.5" customHeight="1" x14ac:dyDescent="0.15">
      <c r="A104" s="45" t="s">
        <v>96</v>
      </c>
      <c r="B104" s="100"/>
      <c r="C104" s="97"/>
      <c r="D104" s="48" t="s">
        <v>32</v>
      </c>
      <c r="E104" s="46">
        <v>3</v>
      </c>
      <c r="F104" s="49">
        <f t="shared" si="7"/>
        <v>-3</v>
      </c>
      <c r="G104" s="49"/>
      <c r="H104" s="74"/>
      <c r="I104" s="50"/>
      <c r="J104" s="51"/>
    </row>
    <row r="105" spans="1:10" ht="13.5" customHeight="1" x14ac:dyDescent="0.15">
      <c r="A105" s="45" t="s">
        <v>97</v>
      </c>
      <c r="B105" s="99">
        <v>4</v>
      </c>
      <c r="C105" s="97"/>
      <c r="D105" s="48" t="s">
        <v>32</v>
      </c>
      <c r="E105" s="46">
        <v>3</v>
      </c>
      <c r="F105" s="49">
        <f t="shared" si="7"/>
        <v>1</v>
      </c>
      <c r="G105" s="49"/>
      <c r="H105" s="74"/>
      <c r="I105" s="50"/>
      <c r="J105" s="51"/>
    </row>
    <row r="106" spans="1:10" ht="13.5" customHeight="1" x14ac:dyDescent="0.15">
      <c r="A106" s="45" t="s">
        <v>98</v>
      </c>
      <c r="B106" s="99">
        <v>2</v>
      </c>
      <c r="C106" s="97"/>
      <c r="D106" s="48" t="s">
        <v>32</v>
      </c>
      <c r="E106" s="46">
        <v>3</v>
      </c>
      <c r="F106" s="49">
        <f t="shared" si="7"/>
        <v>-1</v>
      </c>
      <c r="G106" s="49"/>
      <c r="H106" s="74"/>
      <c r="I106" s="50"/>
      <c r="J106" s="54"/>
    </row>
    <row r="107" spans="1:10" ht="13.5" customHeight="1" x14ac:dyDescent="0.15">
      <c r="A107" s="45" t="s">
        <v>99</v>
      </c>
      <c r="B107" s="99">
        <v>4</v>
      </c>
      <c r="C107" s="97"/>
      <c r="D107" s="48" t="s">
        <v>32</v>
      </c>
      <c r="E107" s="46">
        <v>3</v>
      </c>
      <c r="F107" s="49">
        <f t="shared" si="7"/>
        <v>1</v>
      </c>
      <c r="G107" s="49"/>
      <c r="H107" s="74"/>
      <c r="I107" s="50"/>
      <c r="J107" s="54"/>
    </row>
    <row r="108" spans="1:10" ht="13.5" customHeight="1" x14ac:dyDescent="0.15">
      <c r="A108" s="45" t="s">
        <v>100</v>
      </c>
      <c r="B108" s="99">
        <v>2</v>
      </c>
      <c r="C108" s="97"/>
      <c r="D108" s="48" t="s">
        <v>32</v>
      </c>
      <c r="E108" s="46">
        <v>3</v>
      </c>
      <c r="F108" s="49">
        <f t="shared" si="7"/>
        <v>-1</v>
      </c>
      <c r="G108" s="49"/>
      <c r="H108" s="74"/>
      <c r="I108" s="50"/>
      <c r="J108" s="51"/>
    </row>
    <row r="109" spans="1:10" ht="13.5" customHeight="1" x14ac:dyDescent="0.15">
      <c r="A109" s="45" t="s">
        <v>101</v>
      </c>
      <c r="B109" s="97"/>
      <c r="C109" s="97"/>
      <c r="D109" s="48" t="s">
        <v>93</v>
      </c>
      <c r="E109" s="46">
        <v>25</v>
      </c>
      <c r="F109" s="49">
        <f t="shared" si="7"/>
        <v>-25</v>
      </c>
      <c r="G109" s="6"/>
      <c r="H109" s="4"/>
      <c r="I109" s="32"/>
      <c r="J109" s="33"/>
    </row>
    <row r="110" spans="1:10" ht="13.5" customHeight="1" x14ac:dyDescent="0.15">
      <c r="A110" s="45" t="s">
        <v>102</v>
      </c>
      <c r="B110" s="99">
        <v>4</v>
      </c>
      <c r="C110" s="97"/>
      <c r="D110" s="48" t="s">
        <v>93</v>
      </c>
      <c r="E110" s="46">
        <v>25</v>
      </c>
      <c r="F110" s="49">
        <f t="shared" si="7"/>
        <v>-21</v>
      </c>
      <c r="G110" s="49"/>
      <c r="H110" s="74"/>
      <c r="I110" s="50"/>
      <c r="J110" s="51"/>
    </row>
    <row r="111" spans="1:10" ht="13.5" customHeight="1" x14ac:dyDescent="0.15">
      <c r="A111" s="45" t="s">
        <v>103</v>
      </c>
      <c r="B111" s="99">
        <v>12</v>
      </c>
      <c r="C111" s="97"/>
      <c r="D111" s="48" t="s">
        <v>93</v>
      </c>
      <c r="E111" s="46">
        <v>25</v>
      </c>
      <c r="F111" s="49">
        <f t="shared" si="7"/>
        <v>-13</v>
      </c>
      <c r="G111" s="49"/>
      <c r="H111" s="74"/>
      <c r="I111" s="50"/>
      <c r="J111" s="51"/>
    </row>
    <row r="112" spans="1:10" ht="14" customHeight="1" x14ac:dyDescent="0.15">
      <c r="A112" s="55"/>
      <c r="B112" s="56"/>
      <c r="C112" s="57"/>
      <c r="D112" s="81"/>
      <c r="E112" s="59"/>
      <c r="F112" s="60"/>
      <c r="G112" s="60"/>
      <c r="H112" s="57"/>
      <c r="I112" s="61"/>
      <c r="J112" s="82"/>
    </row>
  </sheetData>
  <mergeCells count="27">
    <mergeCell ref="B111:C111"/>
    <mergeCell ref="E2:H2"/>
    <mergeCell ref="B106:C106"/>
    <mergeCell ref="B107:C107"/>
    <mergeCell ref="B108:C108"/>
    <mergeCell ref="B109:C109"/>
    <mergeCell ref="B110:C110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99:C99"/>
    <mergeCell ref="B100:C100"/>
    <mergeCell ref="B75:C75"/>
    <mergeCell ref="B82:C82"/>
    <mergeCell ref="B93:C93"/>
    <mergeCell ref="B94:C94"/>
    <mergeCell ref="B95:C95"/>
    <mergeCell ref="B12:C12"/>
    <mergeCell ref="B35:C35"/>
    <mergeCell ref="B45:C45"/>
    <mergeCell ref="B55:C55"/>
    <mergeCell ref="B63:C63"/>
  </mergeCells>
  <phoneticPr fontId="11" type="noConversion"/>
  <pageMargins left="0.25" right="0.25" top="0.5" bottom="0.5" header="0.5" footer="0.5"/>
  <pageSetup orientation="landscape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Views>
    <sheetView showGridLines="0" tabSelected="1" workbookViewId="0">
      <selection activeCell="C6" sqref="C6"/>
    </sheetView>
  </sheetViews>
  <sheetFormatPr baseColWidth="10" defaultColWidth="16.33203125" defaultRowHeight="20" customHeight="1" x14ac:dyDescent="0.15"/>
  <cols>
    <col min="1" max="1" width="22" style="83" customWidth="1"/>
    <col min="2" max="6" width="16.33203125" style="83" customWidth="1"/>
    <col min="7" max="16384" width="16.33203125" style="83"/>
  </cols>
  <sheetData>
    <row r="1" spans="1:5" ht="32.5" customHeight="1" x14ac:dyDescent="0.15">
      <c r="A1" s="102" t="s">
        <v>104</v>
      </c>
      <c r="B1" s="102"/>
      <c r="C1" s="102"/>
      <c r="D1" s="102"/>
      <c r="E1" s="102"/>
    </row>
    <row r="2" spans="1:5" ht="19.75" customHeight="1" x14ac:dyDescent="0.15">
      <c r="A2" s="103" t="s">
        <v>105</v>
      </c>
      <c r="B2" s="104"/>
      <c r="C2" s="104"/>
      <c r="D2" s="104"/>
      <c r="E2" s="104"/>
    </row>
    <row r="3" spans="1:5" ht="20" customHeight="1" x14ac:dyDescent="0.15">
      <c r="A3" s="84" t="s">
        <v>106</v>
      </c>
      <c r="B3" s="85" t="s">
        <v>107</v>
      </c>
      <c r="C3" s="85" t="s">
        <v>108</v>
      </c>
      <c r="D3" s="85" t="s">
        <v>109</v>
      </c>
      <c r="E3" s="85" t="s">
        <v>110</v>
      </c>
    </row>
    <row r="4" spans="1:5" ht="20.25" customHeight="1" x14ac:dyDescent="0.15">
      <c r="A4" s="86" t="s">
        <v>111</v>
      </c>
      <c r="B4" s="87"/>
      <c r="C4" s="88"/>
      <c r="D4" s="88"/>
      <c r="E4" s="88"/>
    </row>
    <row r="5" spans="1:5" ht="20" customHeight="1" x14ac:dyDescent="0.15">
      <c r="A5" s="89" t="s">
        <v>112</v>
      </c>
      <c r="B5" s="90"/>
      <c r="C5" s="91">
        <v>12</v>
      </c>
      <c r="D5" s="91">
        <v>5</v>
      </c>
      <c r="E5" s="91">
        <f>D5-C5</f>
        <v>-7</v>
      </c>
    </row>
    <row r="6" spans="1:5" ht="20" customHeight="1" x14ac:dyDescent="0.15">
      <c r="A6" s="89" t="s">
        <v>113</v>
      </c>
      <c r="B6" s="90"/>
      <c r="C6" s="91">
        <v>5</v>
      </c>
      <c r="D6" s="91">
        <v>2</v>
      </c>
      <c r="E6" s="91">
        <f>D6-C6</f>
        <v>-3</v>
      </c>
    </row>
    <row r="7" spans="1:5" ht="20" customHeight="1" x14ac:dyDescent="0.15">
      <c r="A7" s="89" t="s">
        <v>114</v>
      </c>
      <c r="B7" s="90"/>
      <c r="C7" s="92"/>
      <c r="D7" s="92"/>
      <c r="E7" s="91">
        <f>D7-C7</f>
        <v>0</v>
      </c>
    </row>
    <row r="8" spans="1:5" ht="20" customHeight="1" x14ac:dyDescent="0.15">
      <c r="A8" s="89" t="s">
        <v>115</v>
      </c>
      <c r="B8" s="90"/>
      <c r="C8" s="92"/>
      <c r="D8" s="92"/>
      <c r="E8" s="91">
        <f>D8-C8</f>
        <v>0</v>
      </c>
    </row>
    <row r="9" spans="1:5" ht="20" customHeight="1" x14ac:dyDescent="0.15">
      <c r="A9" s="93"/>
      <c r="B9" s="90"/>
      <c r="C9" s="92"/>
      <c r="D9" s="92"/>
      <c r="E9" s="92"/>
    </row>
    <row r="10" spans="1:5" ht="20" customHeight="1" x14ac:dyDescent="0.15">
      <c r="A10" s="94" t="s">
        <v>116</v>
      </c>
      <c r="B10" s="90"/>
      <c r="C10" s="92"/>
      <c r="D10" s="92"/>
      <c r="E10" s="92"/>
    </row>
    <row r="11" spans="1:5" ht="20" customHeight="1" x14ac:dyDescent="0.15">
      <c r="A11" s="89" t="s">
        <v>117</v>
      </c>
      <c r="B11" s="90"/>
      <c r="C11" s="92"/>
      <c r="D11" s="92"/>
      <c r="E11" s="91">
        <f>D11-C11</f>
        <v>0</v>
      </c>
    </row>
    <row r="12" spans="1:5" ht="20" customHeight="1" x14ac:dyDescent="0.15">
      <c r="A12" s="89" t="s">
        <v>118</v>
      </c>
      <c r="B12" s="90"/>
      <c r="C12" s="92"/>
      <c r="D12" s="92"/>
      <c r="E12" s="91">
        <f>D12-C12</f>
        <v>0</v>
      </c>
    </row>
    <row r="13" spans="1:5" ht="20" customHeight="1" x14ac:dyDescent="0.15">
      <c r="A13" s="89" t="s">
        <v>119</v>
      </c>
      <c r="B13" s="90"/>
      <c r="C13" s="92"/>
      <c r="D13" s="92"/>
      <c r="E13" s="91">
        <f>D13-C13</f>
        <v>0</v>
      </c>
    </row>
    <row r="14" spans="1:5" ht="20" customHeight="1" x14ac:dyDescent="0.15">
      <c r="A14" s="93"/>
      <c r="B14" s="90"/>
      <c r="C14" s="92"/>
      <c r="D14" s="92"/>
      <c r="E14" s="92"/>
    </row>
    <row r="15" spans="1:5" ht="20" customHeight="1" x14ac:dyDescent="0.15">
      <c r="A15" s="94" t="s">
        <v>120</v>
      </c>
      <c r="B15" s="90"/>
      <c r="C15" s="92"/>
      <c r="D15" s="92"/>
      <c r="E15" s="92"/>
    </row>
    <row r="16" spans="1:5" ht="20" customHeight="1" x14ac:dyDescent="0.15">
      <c r="A16" s="89" t="s">
        <v>121</v>
      </c>
      <c r="B16" s="90"/>
      <c r="C16" s="92"/>
      <c r="D16" s="92"/>
      <c r="E16" s="91">
        <f>D16-C16</f>
        <v>0</v>
      </c>
    </row>
    <row r="17" spans="1:5" ht="20" customHeight="1" x14ac:dyDescent="0.15">
      <c r="A17" s="89" t="s">
        <v>122</v>
      </c>
      <c r="B17" s="90"/>
      <c r="C17" s="92"/>
      <c r="D17" s="92"/>
      <c r="E17" s="91">
        <f>D17-C17</f>
        <v>0</v>
      </c>
    </row>
    <row r="18" spans="1:5" ht="20" customHeight="1" x14ac:dyDescent="0.15">
      <c r="A18" s="89" t="s">
        <v>85</v>
      </c>
      <c r="B18" s="90"/>
      <c r="C18" s="92"/>
      <c r="D18" s="92"/>
      <c r="E18" s="91">
        <f>D18-C18</f>
        <v>0</v>
      </c>
    </row>
    <row r="19" spans="1:5" ht="20" customHeight="1" x14ac:dyDescent="0.15">
      <c r="A19" s="95"/>
      <c r="B19" s="90"/>
      <c r="C19" s="92"/>
      <c r="D19" s="92"/>
      <c r="E19" s="91">
        <f>D19-C19</f>
        <v>0</v>
      </c>
    </row>
    <row r="20" spans="1:5" ht="20" customHeight="1" x14ac:dyDescent="0.15">
      <c r="A20" s="94" t="s">
        <v>123</v>
      </c>
      <c r="B20" s="90"/>
      <c r="C20" s="92"/>
      <c r="D20" s="92"/>
      <c r="E20" s="92"/>
    </row>
    <row r="21" spans="1:5" ht="20" customHeight="1" x14ac:dyDescent="0.15">
      <c r="A21" s="89" t="s">
        <v>124</v>
      </c>
      <c r="B21" s="90"/>
      <c r="C21" s="92"/>
      <c r="D21" s="92"/>
      <c r="E21" s="91">
        <f>D21-C21</f>
        <v>0</v>
      </c>
    </row>
    <row r="22" spans="1:5" ht="20" customHeight="1" x14ac:dyDescent="0.15">
      <c r="A22" s="89" t="s">
        <v>125</v>
      </c>
      <c r="B22" s="90"/>
      <c r="C22" s="92"/>
      <c r="D22" s="92"/>
      <c r="E22" s="91">
        <f>D22-C22</f>
        <v>0</v>
      </c>
    </row>
    <row r="23" spans="1:5" ht="20" customHeight="1" x14ac:dyDescent="0.15">
      <c r="A23" s="89" t="s">
        <v>126</v>
      </c>
      <c r="B23" s="90"/>
      <c r="C23" s="92"/>
      <c r="D23" s="92"/>
      <c r="E23" s="91">
        <f>D23-C23</f>
        <v>0</v>
      </c>
    </row>
    <row r="24" spans="1:5" ht="20" customHeight="1" x14ac:dyDescent="0.15">
      <c r="A24" s="93"/>
      <c r="B24" s="90"/>
      <c r="C24" s="92"/>
      <c r="D24" s="92"/>
      <c r="E24" s="92"/>
    </row>
    <row r="25" spans="1:5" ht="20" customHeight="1" x14ac:dyDescent="0.15">
      <c r="A25" s="94" t="s">
        <v>127</v>
      </c>
      <c r="B25" s="90"/>
      <c r="C25" s="92"/>
      <c r="D25" s="92"/>
      <c r="E25" s="92"/>
    </row>
    <row r="26" spans="1:5" ht="20" customHeight="1" x14ac:dyDescent="0.15">
      <c r="A26" s="89" t="s">
        <v>128</v>
      </c>
      <c r="B26" s="90"/>
      <c r="C26" s="92"/>
      <c r="D26" s="92"/>
      <c r="E26" s="91">
        <f t="shared" ref="E26:E33" si="0">D26-C26</f>
        <v>0</v>
      </c>
    </row>
    <row r="27" spans="1:5" ht="20" customHeight="1" x14ac:dyDescent="0.15">
      <c r="A27" s="89" t="s">
        <v>129</v>
      </c>
      <c r="B27" s="90"/>
      <c r="C27" s="92"/>
      <c r="D27" s="92"/>
      <c r="E27" s="91">
        <f t="shared" si="0"/>
        <v>0</v>
      </c>
    </row>
    <row r="28" spans="1:5" ht="20" customHeight="1" x14ac:dyDescent="0.15">
      <c r="A28" s="89" t="s">
        <v>130</v>
      </c>
      <c r="B28" s="90"/>
      <c r="C28" s="92"/>
      <c r="D28" s="92"/>
      <c r="E28" s="91">
        <f t="shared" si="0"/>
        <v>0</v>
      </c>
    </row>
    <row r="29" spans="1:5" ht="20" customHeight="1" x14ac:dyDescent="0.15">
      <c r="A29" s="89" t="s">
        <v>131</v>
      </c>
      <c r="B29" s="90"/>
      <c r="C29" s="92"/>
      <c r="D29" s="92"/>
      <c r="E29" s="91">
        <f t="shared" si="0"/>
        <v>0</v>
      </c>
    </row>
    <row r="30" spans="1:5" ht="20" customHeight="1" x14ac:dyDescent="0.15">
      <c r="A30" s="89" t="s">
        <v>132</v>
      </c>
      <c r="B30" s="90"/>
      <c r="C30" s="92"/>
      <c r="D30" s="92"/>
      <c r="E30" s="91">
        <f t="shared" si="0"/>
        <v>0</v>
      </c>
    </row>
    <row r="31" spans="1:5" ht="20" customHeight="1" x14ac:dyDescent="0.15">
      <c r="A31" s="89" t="s">
        <v>133</v>
      </c>
      <c r="B31" s="90"/>
      <c r="C31" s="92"/>
      <c r="D31" s="92"/>
      <c r="E31" s="91">
        <f t="shared" si="0"/>
        <v>0</v>
      </c>
    </row>
    <row r="32" spans="1:5" ht="20" customHeight="1" x14ac:dyDescent="0.15">
      <c r="A32" s="89" t="s">
        <v>134</v>
      </c>
      <c r="B32" s="90"/>
      <c r="C32" s="92"/>
      <c r="D32" s="92"/>
      <c r="E32" s="91">
        <f t="shared" si="0"/>
        <v>0</v>
      </c>
    </row>
    <row r="33" spans="1:5" ht="20" customHeight="1" x14ac:dyDescent="0.15">
      <c r="A33" s="89" t="s">
        <v>135</v>
      </c>
      <c r="B33" s="90"/>
      <c r="C33" s="92"/>
      <c r="D33" s="92"/>
      <c r="E33" s="91">
        <f t="shared" si="0"/>
        <v>0</v>
      </c>
    </row>
    <row r="34" spans="1:5" ht="20" customHeight="1" x14ac:dyDescent="0.15">
      <c r="A34" s="93"/>
      <c r="B34" s="90"/>
      <c r="C34" s="92"/>
      <c r="D34" s="92"/>
      <c r="E34" s="92"/>
    </row>
    <row r="35" spans="1:5" ht="20" customHeight="1" x14ac:dyDescent="0.15">
      <c r="A35" s="94" t="s">
        <v>136</v>
      </c>
      <c r="B35" s="90"/>
      <c r="C35" s="92"/>
      <c r="D35" s="92"/>
      <c r="E35" s="92"/>
    </row>
    <row r="36" spans="1:5" ht="20" customHeight="1" x14ac:dyDescent="0.15">
      <c r="A36" s="89" t="s">
        <v>137</v>
      </c>
      <c r="B36" s="90"/>
      <c r="C36" s="92"/>
      <c r="D36" s="92"/>
      <c r="E36" s="92"/>
    </row>
    <row r="37" spans="1:5" ht="20" customHeight="1" x14ac:dyDescent="0.15">
      <c r="A37" s="89" t="s">
        <v>138</v>
      </c>
      <c r="B37" s="90"/>
      <c r="C37" s="92"/>
      <c r="D37" s="92"/>
      <c r="E37" s="92"/>
    </row>
    <row r="38" spans="1:5" ht="20" customHeight="1" x14ac:dyDescent="0.15">
      <c r="A38" s="89" t="s">
        <v>139</v>
      </c>
      <c r="B38" s="90"/>
      <c r="C38" s="92"/>
      <c r="D38" s="92"/>
      <c r="E38" s="92"/>
    </row>
    <row r="39" spans="1:5" ht="20" customHeight="1" x14ac:dyDescent="0.15">
      <c r="A39" s="89" t="s">
        <v>140</v>
      </c>
      <c r="B39" s="90"/>
      <c r="C39" s="92"/>
      <c r="D39" s="92"/>
      <c r="E39" s="92"/>
    </row>
    <row r="40" spans="1:5" ht="20" customHeight="1" x14ac:dyDescent="0.15">
      <c r="A40" s="89" t="s">
        <v>141</v>
      </c>
      <c r="B40" s="90"/>
      <c r="C40" s="92"/>
      <c r="D40" s="92"/>
      <c r="E40" s="92"/>
    </row>
    <row r="41" spans="1:5" ht="20" customHeight="1" x14ac:dyDescent="0.15">
      <c r="A41" s="89" t="s">
        <v>142</v>
      </c>
      <c r="B41" s="90"/>
      <c r="C41" s="92"/>
      <c r="D41" s="92"/>
      <c r="E41" s="92"/>
    </row>
    <row r="42" spans="1:5" ht="20" customHeight="1" x14ac:dyDescent="0.15">
      <c r="A42" s="89" t="s">
        <v>143</v>
      </c>
      <c r="B42" s="90"/>
      <c r="C42" s="92"/>
      <c r="D42" s="92"/>
      <c r="E42" s="92"/>
    </row>
    <row r="43" spans="1:5" ht="20" customHeight="1" x14ac:dyDescent="0.15">
      <c r="A43" s="93"/>
      <c r="B43" s="90"/>
      <c r="C43" s="92"/>
      <c r="D43" s="92"/>
      <c r="E43" s="92"/>
    </row>
    <row r="44" spans="1:5" ht="20" customHeight="1" x14ac:dyDescent="0.15">
      <c r="A44" s="94" t="s">
        <v>144</v>
      </c>
      <c r="B44" s="90"/>
      <c r="C44" s="92"/>
      <c r="D44" s="92"/>
      <c r="E44" s="92"/>
    </row>
    <row r="45" spans="1:5" ht="20" customHeight="1" x14ac:dyDescent="0.15">
      <c r="A45" s="89" t="s">
        <v>145</v>
      </c>
      <c r="B45" s="90"/>
      <c r="C45" s="92"/>
      <c r="D45" s="92"/>
      <c r="E45" s="91">
        <f>D45-C45</f>
        <v>0</v>
      </c>
    </row>
    <row r="46" spans="1:5" ht="20" customHeight="1" x14ac:dyDescent="0.15">
      <c r="A46" s="89" t="s">
        <v>146</v>
      </c>
      <c r="B46" s="90"/>
      <c r="C46" s="92"/>
      <c r="D46" s="92"/>
      <c r="E46" s="91">
        <f>D46-C46</f>
        <v>0</v>
      </c>
    </row>
    <row r="47" spans="1:5" ht="20" customHeight="1" x14ac:dyDescent="0.15">
      <c r="A47" s="89" t="s">
        <v>147</v>
      </c>
      <c r="B47" s="90"/>
      <c r="C47" s="92"/>
      <c r="D47" s="92"/>
      <c r="E47" s="91">
        <f>D47-C47</f>
        <v>0</v>
      </c>
    </row>
    <row r="48" spans="1:5" ht="32" customHeight="1" x14ac:dyDescent="0.15">
      <c r="A48" s="89" t="s">
        <v>148</v>
      </c>
      <c r="B48" s="90"/>
      <c r="C48" s="92"/>
      <c r="D48" s="92"/>
      <c r="E48" s="92"/>
    </row>
    <row r="49" spans="1:5" ht="20" customHeight="1" x14ac:dyDescent="0.15">
      <c r="A49" s="89" t="s">
        <v>149</v>
      </c>
      <c r="B49" s="90"/>
      <c r="C49" s="92"/>
      <c r="D49" s="92"/>
      <c r="E49" s="92"/>
    </row>
    <row r="50" spans="1:5" ht="20" customHeight="1" x14ac:dyDescent="0.15">
      <c r="A50" s="89" t="s">
        <v>150</v>
      </c>
      <c r="B50" s="90"/>
      <c r="C50" s="92"/>
      <c r="D50" s="92"/>
      <c r="E50" s="92"/>
    </row>
    <row r="51" spans="1:5" ht="20" customHeight="1" x14ac:dyDescent="0.15">
      <c r="A51" s="93"/>
      <c r="B51" s="90"/>
      <c r="C51" s="92"/>
      <c r="D51" s="92"/>
      <c r="E51" s="92"/>
    </row>
    <row r="52" spans="1:5" ht="20" customHeight="1" x14ac:dyDescent="0.15">
      <c r="A52" s="94" t="s">
        <v>151</v>
      </c>
      <c r="B52" s="90"/>
      <c r="C52" s="92"/>
      <c r="D52" s="92"/>
      <c r="E52" s="92"/>
    </row>
    <row r="53" spans="1:5" ht="20" customHeight="1" x14ac:dyDescent="0.15">
      <c r="A53" s="89" t="s">
        <v>152</v>
      </c>
      <c r="B53" s="90"/>
      <c r="C53" s="92"/>
      <c r="D53" s="92"/>
      <c r="E53" s="91">
        <f t="shared" ref="E53:E75" si="1">D53-C53</f>
        <v>0</v>
      </c>
    </row>
    <row r="54" spans="1:5" ht="20" customHeight="1" x14ac:dyDescent="0.15">
      <c r="A54" s="89" t="s">
        <v>153</v>
      </c>
      <c r="B54" s="90"/>
      <c r="C54" s="92"/>
      <c r="D54" s="92"/>
      <c r="E54" s="91">
        <f t="shared" si="1"/>
        <v>0</v>
      </c>
    </row>
    <row r="55" spans="1:5" ht="20" customHeight="1" x14ac:dyDescent="0.15">
      <c r="A55" s="89" t="s">
        <v>154</v>
      </c>
      <c r="B55" s="90"/>
      <c r="C55" s="92"/>
      <c r="D55" s="92"/>
      <c r="E55" s="91">
        <f t="shared" si="1"/>
        <v>0</v>
      </c>
    </row>
    <row r="56" spans="1:5" ht="20" customHeight="1" x14ac:dyDescent="0.15">
      <c r="A56" s="89" t="s">
        <v>155</v>
      </c>
      <c r="B56" s="90"/>
      <c r="C56" s="92"/>
      <c r="D56" s="92"/>
      <c r="E56" s="91">
        <f t="shared" si="1"/>
        <v>0</v>
      </c>
    </row>
    <row r="57" spans="1:5" ht="20" customHeight="1" x14ac:dyDescent="0.15">
      <c r="A57" s="89" t="s">
        <v>156</v>
      </c>
      <c r="B57" s="90"/>
      <c r="C57" s="92"/>
      <c r="D57" s="92"/>
      <c r="E57" s="91">
        <f t="shared" si="1"/>
        <v>0</v>
      </c>
    </row>
    <row r="58" spans="1:5" ht="20" customHeight="1" x14ac:dyDescent="0.15">
      <c r="A58" s="89" t="s">
        <v>157</v>
      </c>
      <c r="B58" s="90"/>
      <c r="C58" s="92"/>
      <c r="D58" s="92"/>
      <c r="E58" s="91">
        <f t="shared" si="1"/>
        <v>0</v>
      </c>
    </row>
    <row r="59" spans="1:5" ht="20" customHeight="1" x14ac:dyDescent="0.15">
      <c r="A59" s="89" t="s">
        <v>158</v>
      </c>
      <c r="B59" s="90"/>
      <c r="C59" s="92"/>
      <c r="D59" s="92"/>
      <c r="E59" s="91">
        <f t="shared" si="1"/>
        <v>0</v>
      </c>
    </row>
    <row r="60" spans="1:5" ht="20" customHeight="1" x14ac:dyDescent="0.15">
      <c r="A60" s="89" t="s">
        <v>159</v>
      </c>
      <c r="B60" s="90"/>
      <c r="C60" s="92"/>
      <c r="D60" s="92"/>
      <c r="E60" s="91">
        <f t="shared" si="1"/>
        <v>0</v>
      </c>
    </row>
    <row r="61" spans="1:5" ht="20" customHeight="1" x14ac:dyDescent="0.15">
      <c r="A61" s="89" t="s">
        <v>160</v>
      </c>
      <c r="B61" s="90"/>
      <c r="C61" s="92"/>
      <c r="D61" s="92"/>
      <c r="E61" s="91">
        <f t="shared" si="1"/>
        <v>0</v>
      </c>
    </row>
    <row r="62" spans="1:5" ht="20" customHeight="1" x14ac:dyDescent="0.15">
      <c r="A62" s="89" t="s">
        <v>161</v>
      </c>
      <c r="B62" s="90"/>
      <c r="C62" s="92"/>
      <c r="D62" s="92"/>
      <c r="E62" s="91">
        <f t="shared" si="1"/>
        <v>0</v>
      </c>
    </row>
    <row r="63" spans="1:5" ht="20" customHeight="1" x14ac:dyDescent="0.15">
      <c r="A63" s="89" t="s">
        <v>162</v>
      </c>
      <c r="B63" s="90"/>
      <c r="C63" s="92"/>
      <c r="D63" s="92"/>
      <c r="E63" s="91">
        <f t="shared" si="1"/>
        <v>0</v>
      </c>
    </row>
    <row r="64" spans="1:5" ht="20" customHeight="1" x14ac:dyDescent="0.15">
      <c r="A64" s="89" t="s">
        <v>163</v>
      </c>
      <c r="B64" s="90"/>
      <c r="C64" s="92"/>
      <c r="D64" s="92"/>
      <c r="E64" s="91">
        <f t="shared" si="1"/>
        <v>0</v>
      </c>
    </row>
    <row r="65" spans="1:5" ht="20" customHeight="1" x14ac:dyDescent="0.15">
      <c r="A65" s="89" t="s">
        <v>164</v>
      </c>
      <c r="B65" s="90"/>
      <c r="C65" s="92"/>
      <c r="D65" s="92"/>
      <c r="E65" s="91">
        <f t="shared" si="1"/>
        <v>0</v>
      </c>
    </row>
    <row r="66" spans="1:5" ht="20" customHeight="1" x14ac:dyDescent="0.15">
      <c r="A66" s="89" t="s">
        <v>165</v>
      </c>
      <c r="B66" s="90"/>
      <c r="C66" s="92"/>
      <c r="D66" s="92"/>
      <c r="E66" s="91">
        <f t="shared" si="1"/>
        <v>0</v>
      </c>
    </row>
    <row r="67" spans="1:5" ht="20" customHeight="1" x14ac:dyDescent="0.15">
      <c r="A67" s="89" t="s">
        <v>166</v>
      </c>
      <c r="B67" s="90"/>
      <c r="C67" s="92"/>
      <c r="D67" s="92"/>
      <c r="E67" s="91">
        <f t="shared" si="1"/>
        <v>0</v>
      </c>
    </row>
    <row r="68" spans="1:5" ht="20" customHeight="1" x14ac:dyDescent="0.15">
      <c r="A68" s="89" t="s">
        <v>167</v>
      </c>
      <c r="B68" s="90"/>
      <c r="C68" s="92"/>
      <c r="D68" s="92"/>
      <c r="E68" s="91">
        <f t="shared" si="1"/>
        <v>0</v>
      </c>
    </row>
    <row r="69" spans="1:5" ht="20" customHeight="1" x14ac:dyDescent="0.15">
      <c r="A69" s="89" t="s">
        <v>168</v>
      </c>
      <c r="B69" s="90"/>
      <c r="C69" s="92"/>
      <c r="D69" s="92"/>
      <c r="E69" s="91">
        <f t="shared" si="1"/>
        <v>0</v>
      </c>
    </row>
    <row r="70" spans="1:5" ht="20" customHeight="1" x14ac:dyDescent="0.15">
      <c r="A70" s="89" t="s">
        <v>169</v>
      </c>
      <c r="B70" s="90"/>
      <c r="C70" s="92"/>
      <c r="D70" s="92"/>
      <c r="E70" s="91">
        <f t="shared" si="1"/>
        <v>0</v>
      </c>
    </row>
    <row r="71" spans="1:5" ht="20" customHeight="1" x14ac:dyDescent="0.15">
      <c r="A71" s="89" t="s">
        <v>170</v>
      </c>
      <c r="B71" s="90"/>
      <c r="C71" s="92"/>
      <c r="D71" s="92"/>
      <c r="E71" s="91">
        <f t="shared" si="1"/>
        <v>0</v>
      </c>
    </row>
    <row r="72" spans="1:5" ht="20" customHeight="1" x14ac:dyDescent="0.15">
      <c r="A72" s="89" t="s">
        <v>171</v>
      </c>
      <c r="B72" s="90"/>
      <c r="C72" s="92"/>
      <c r="D72" s="92"/>
      <c r="E72" s="91">
        <f t="shared" si="1"/>
        <v>0</v>
      </c>
    </row>
    <row r="73" spans="1:5" ht="20" customHeight="1" x14ac:dyDescent="0.15">
      <c r="A73" s="89" t="s">
        <v>172</v>
      </c>
      <c r="B73" s="90"/>
      <c r="C73" s="92"/>
      <c r="D73" s="92"/>
      <c r="E73" s="91">
        <f t="shared" si="1"/>
        <v>0</v>
      </c>
    </row>
    <row r="74" spans="1:5" ht="20" customHeight="1" x14ac:dyDescent="0.15">
      <c r="A74" s="89" t="s">
        <v>173</v>
      </c>
      <c r="B74" s="90"/>
      <c r="C74" s="92"/>
      <c r="D74" s="92"/>
      <c r="E74" s="91">
        <f t="shared" si="1"/>
        <v>0</v>
      </c>
    </row>
    <row r="75" spans="1:5" ht="20" customHeight="1" x14ac:dyDescent="0.15">
      <c r="A75" s="93"/>
      <c r="B75" s="90"/>
      <c r="C75" s="92"/>
      <c r="D75" s="92"/>
      <c r="E75" s="91">
        <f t="shared" si="1"/>
        <v>0</v>
      </c>
    </row>
    <row r="76" spans="1:5" ht="20" customHeight="1" x14ac:dyDescent="0.15">
      <c r="A76" s="94" t="s">
        <v>174</v>
      </c>
      <c r="B76" s="90"/>
      <c r="C76" s="92"/>
      <c r="D76" s="92"/>
      <c r="E76" s="92"/>
    </row>
    <row r="77" spans="1:5" ht="20" customHeight="1" x14ac:dyDescent="0.15">
      <c r="A77" s="89" t="s">
        <v>137</v>
      </c>
      <c r="B77" s="90"/>
      <c r="C77" s="92"/>
      <c r="D77" s="92"/>
      <c r="E77" s="91">
        <f t="shared" ref="E77:E116" si="2">D77-C77</f>
        <v>0</v>
      </c>
    </row>
    <row r="78" spans="1:5" ht="20" customHeight="1" x14ac:dyDescent="0.15">
      <c r="A78" s="89" t="s">
        <v>138</v>
      </c>
      <c r="B78" s="90"/>
      <c r="C78" s="92"/>
      <c r="D78" s="92"/>
      <c r="E78" s="91">
        <f t="shared" si="2"/>
        <v>0</v>
      </c>
    </row>
    <row r="79" spans="1:5" ht="20" customHeight="1" x14ac:dyDescent="0.15">
      <c r="A79" s="89" t="s">
        <v>175</v>
      </c>
      <c r="B79" s="90"/>
      <c r="C79" s="92"/>
      <c r="D79" s="92"/>
      <c r="E79" s="91">
        <f t="shared" si="2"/>
        <v>0</v>
      </c>
    </row>
    <row r="80" spans="1:5" ht="20" customHeight="1" x14ac:dyDescent="0.15">
      <c r="A80" s="89" t="s">
        <v>164</v>
      </c>
      <c r="B80" s="90"/>
      <c r="C80" s="92"/>
      <c r="D80" s="92"/>
      <c r="E80" s="91">
        <f t="shared" si="2"/>
        <v>0</v>
      </c>
    </row>
    <row r="81" spans="1:5" ht="20" customHeight="1" x14ac:dyDescent="0.15">
      <c r="A81" s="89" t="s">
        <v>165</v>
      </c>
      <c r="B81" s="90"/>
      <c r="C81" s="92"/>
      <c r="D81" s="92"/>
      <c r="E81" s="91">
        <f t="shared" si="2"/>
        <v>0</v>
      </c>
    </row>
    <row r="82" spans="1:5" ht="20" customHeight="1" x14ac:dyDescent="0.15">
      <c r="A82" s="89" t="s">
        <v>176</v>
      </c>
      <c r="B82" s="90"/>
      <c r="C82" s="92"/>
      <c r="D82" s="92"/>
      <c r="E82" s="91">
        <f t="shared" si="2"/>
        <v>0</v>
      </c>
    </row>
    <row r="83" spans="1:5" ht="20" customHeight="1" x14ac:dyDescent="0.15">
      <c r="A83" s="89" t="s">
        <v>177</v>
      </c>
      <c r="B83" s="90"/>
      <c r="C83" s="92"/>
      <c r="D83" s="92"/>
      <c r="E83" s="91">
        <f t="shared" si="2"/>
        <v>0</v>
      </c>
    </row>
    <row r="84" spans="1:5" ht="20" customHeight="1" x14ac:dyDescent="0.15">
      <c r="A84" s="95"/>
      <c r="B84" s="90"/>
      <c r="C84" s="92"/>
      <c r="D84" s="92"/>
      <c r="E84" s="91">
        <f t="shared" si="2"/>
        <v>0</v>
      </c>
    </row>
    <row r="85" spans="1:5" ht="20" customHeight="1" x14ac:dyDescent="0.15">
      <c r="A85" s="94" t="s">
        <v>178</v>
      </c>
      <c r="B85" s="90"/>
      <c r="C85" s="92"/>
      <c r="D85" s="92"/>
      <c r="E85" s="91">
        <f t="shared" si="2"/>
        <v>0</v>
      </c>
    </row>
    <row r="86" spans="1:5" ht="20" customHeight="1" x14ac:dyDescent="0.15">
      <c r="A86" s="89" t="s">
        <v>179</v>
      </c>
      <c r="B86" s="90"/>
      <c r="C86" s="92"/>
      <c r="D86" s="92"/>
      <c r="E86" s="91">
        <f t="shared" si="2"/>
        <v>0</v>
      </c>
    </row>
    <row r="87" spans="1:5" ht="20" customHeight="1" x14ac:dyDescent="0.15">
      <c r="A87" s="89" t="s">
        <v>180</v>
      </c>
      <c r="B87" s="90"/>
      <c r="C87" s="92"/>
      <c r="D87" s="92"/>
      <c r="E87" s="91">
        <f t="shared" si="2"/>
        <v>0</v>
      </c>
    </row>
    <row r="88" spans="1:5" ht="20" customHeight="1" x14ac:dyDescent="0.15">
      <c r="A88" s="89" t="s">
        <v>181</v>
      </c>
      <c r="B88" s="90"/>
      <c r="C88" s="92"/>
      <c r="D88" s="92"/>
      <c r="E88" s="91">
        <f t="shared" si="2"/>
        <v>0</v>
      </c>
    </row>
    <row r="89" spans="1:5" ht="20" customHeight="1" x14ac:dyDescent="0.15">
      <c r="A89" s="95"/>
      <c r="B89" s="90"/>
      <c r="C89" s="92"/>
      <c r="D89" s="92"/>
      <c r="E89" s="91">
        <f t="shared" si="2"/>
        <v>0</v>
      </c>
    </row>
    <row r="90" spans="1:5" ht="20" customHeight="1" x14ac:dyDescent="0.15">
      <c r="A90" s="94" t="s">
        <v>182</v>
      </c>
      <c r="B90" s="90"/>
      <c r="C90" s="92"/>
      <c r="D90" s="92"/>
      <c r="E90" s="91">
        <f t="shared" si="2"/>
        <v>0</v>
      </c>
    </row>
    <row r="91" spans="1:5" ht="20" customHeight="1" x14ac:dyDescent="0.15">
      <c r="A91" s="89" t="s">
        <v>183</v>
      </c>
      <c r="B91" s="90"/>
      <c r="C91" s="92"/>
      <c r="D91" s="92"/>
      <c r="E91" s="91">
        <f t="shared" si="2"/>
        <v>0</v>
      </c>
    </row>
    <row r="92" spans="1:5" ht="20" customHeight="1" x14ac:dyDescent="0.15">
      <c r="A92" s="89" t="s">
        <v>184</v>
      </c>
      <c r="B92" s="90"/>
      <c r="C92" s="92"/>
      <c r="D92" s="92"/>
      <c r="E92" s="91">
        <f t="shared" si="2"/>
        <v>0</v>
      </c>
    </row>
    <row r="93" spans="1:5" ht="20" customHeight="1" x14ac:dyDescent="0.15">
      <c r="A93" s="89" t="s">
        <v>185</v>
      </c>
      <c r="B93" s="90"/>
      <c r="C93" s="92"/>
      <c r="D93" s="92"/>
      <c r="E93" s="91">
        <f t="shared" si="2"/>
        <v>0</v>
      </c>
    </row>
    <row r="94" spans="1:5" ht="20" customHeight="1" x14ac:dyDescent="0.15">
      <c r="A94" s="89" t="s">
        <v>186</v>
      </c>
      <c r="B94" s="90"/>
      <c r="C94" s="92"/>
      <c r="D94" s="92"/>
      <c r="E94" s="91">
        <f t="shared" si="2"/>
        <v>0</v>
      </c>
    </row>
    <row r="95" spans="1:5" ht="20" customHeight="1" x14ac:dyDescent="0.15">
      <c r="A95" s="89" t="s">
        <v>187</v>
      </c>
      <c r="B95" s="90"/>
      <c r="C95" s="92"/>
      <c r="D95" s="92"/>
      <c r="E95" s="91">
        <f t="shared" si="2"/>
        <v>0</v>
      </c>
    </row>
    <row r="96" spans="1:5" ht="20" customHeight="1" x14ac:dyDescent="0.15">
      <c r="A96" s="89" t="s">
        <v>188</v>
      </c>
      <c r="B96" s="90"/>
      <c r="C96" s="92"/>
      <c r="D96" s="92"/>
      <c r="E96" s="91">
        <f t="shared" si="2"/>
        <v>0</v>
      </c>
    </row>
    <row r="97" spans="1:5" ht="20" customHeight="1" x14ac:dyDescent="0.15">
      <c r="A97" s="89" t="s">
        <v>189</v>
      </c>
      <c r="B97" s="90"/>
      <c r="C97" s="92"/>
      <c r="D97" s="92"/>
      <c r="E97" s="91">
        <f t="shared" si="2"/>
        <v>0</v>
      </c>
    </row>
    <row r="98" spans="1:5" ht="20" customHeight="1" x14ac:dyDescent="0.15">
      <c r="A98" s="89" t="s">
        <v>190</v>
      </c>
      <c r="B98" s="90"/>
      <c r="C98" s="92"/>
      <c r="D98" s="92"/>
      <c r="E98" s="91">
        <f t="shared" si="2"/>
        <v>0</v>
      </c>
    </row>
    <row r="99" spans="1:5" ht="20" customHeight="1" x14ac:dyDescent="0.15">
      <c r="A99" s="89" t="s">
        <v>191</v>
      </c>
      <c r="B99" s="90"/>
      <c r="C99" s="92"/>
      <c r="D99" s="92"/>
      <c r="E99" s="91">
        <f t="shared" si="2"/>
        <v>0</v>
      </c>
    </row>
    <row r="100" spans="1:5" ht="20" customHeight="1" x14ac:dyDescent="0.15">
      <c r="A100" s="89" t="s">
        <v>192</v>
      </c>
      <c r="B100" s="90"/>
      <c r="C100" s="92"/>
      <c r="D100" s="92"/>
      <c r="E100" s="91">
        <f t="shared" si="2"/>
        <v>0</v>
      </c>
    </row>
    <row r="101" spans="1:5" ht="20" customHeight="1" x14ac:dyDescent="0.15">
      <c r="A101" s="89" t="s">
        <v>193</v>
      </c>
      <c r="B101" s="90"/>
      <c r="C101" s="92"/>
      <c r="D101" s="92"/>
      <c r="E101" s="91">
        <f t="shared" si="2"/>
        <v>0</v>
      </c>
    </row>
    <row r="102" spans="1:5" ht="20" customHeight="1" x14ac:dyDescent="0.15">
      <c r="A102" s="89" t="s">
        <v>194</v>
      </c>
      <c r="B102" s="90"/>
      <c r="C102" s="92"/>
      <c r="D102" s="92"/>
      <c r="E102" s="91">
        <f t="shared" si="2"/>
        <v>0</v>
      </c>
    </row>
    <row r="103" spans="1:5" ht="20" customHeight="1" x14ac:dyDescent="0.15">
      <c r="A103" s="89" t="s">
        <v>195</v>
      </c>
      <c r="B103" s="90"/>
      <c r="C103" s="92"/>
      <c r="D103" s="92"/>
      <c r="E103" s="91">
        <f t="shared" si="2"/>
        <v>0</v>
      </c>
    </row>
    <row r="104" spans="1:5" ht="20" customHeight="1" x14ac:dyDescent="0.15">
      <c r="A104" s="89" t="s">
        <v>196</v>
      </c>
      <c r="B104" s="90"/>
      <c r="C104" s="92"/>
      <c r="D104" s="92"/>
      <c r="E104" s="91">
        <f t="shared" si="2"/>
        <v>0</v>
      </c>
    </row>
    <row r="105" spans="1:5" ht="20" customHeight="1" x14ac:dyDescent="0.15">
      <c r="A105" s="89" t="s">
        <v>197</v>
      </c>
      <c r="B105" s="90"/>
      <c r="C105" s="92"/>
      <c r="D105" s="92"/>
      <c r="E105" s="91">
        <f t="shared" si="2"/>
        <v>0</v>
      </c>
    </row>
    <row r="106" spans="1:5" ht="20" customHeight="1" x14ac:dyDescent="0.15">
      <c r="A106" s="89" t="s">
        <v>198</v>
      </c>
      <c r="B106" s="90"/>
      <c r="C106" s="92"/>
      <c r="D106" s="92"/>
      <c r="E106" s="91">
        <f t="shared" si="2"/>
        <v>0</v>
      </c>
    </row>
    <row r="107" spans="1:5" ht="20" customHeight="1" x14ac:dyDescent="0.15">
      <c r="A107" s="89" t="s">
        <v>199</v>
      </c>
      <c r="B107" s="90"/>
      <c r="C107" s="92"/>
      <c r="D107" s="92"/>
      <c r="E107" s="91">
        <f t="shared" si="2"/>
        <v>0</v>
      </c>
    </row>
    <row r="108" spans="1:5" ht="20" customHeight="1" x14ac:dyDescent="0.15">
      <c r="A108" s="89" t="s">
        <v>200</v>
      </c>
      <c r="B108" s="90"/>
      <c r="C108" s="92"/>
      <c r="D108" s="92"/>
      <c r="E108" s="91">
        <f t="shared" si="2"/>
        <v>0</v>
      </c>
    </row>
    <row r="109" spans="1:5" ht="20" customHeight="1" x14ac:dyDescent="0.15">
      <c r="A109" s="89" t="s">
        <v>201</v>
      </c>
      <c r="B109" s="90"/>
      <c r="C109" s="92"/>
      <c r="D109" s="92"/>
      <c r="E109" s="91">
        <f t="shared" si="2"/>
        <v>0</v>
      </c>
    </row>
    <row r="110" spans="1:5" ht="20" customHeight="1" x14ac:dyDescent="0.15">
      <c r="A110" s="89" t="s">
        <v>202</v>
      </c>
      <c r="B110" s="90"/>
      <c r="C110" s="92"/>
      <c r="D110" s="92"/>
      <c r="E110" s="91">
        <f t="shared" si="2"/>
        <v>0</v>
      </c>
    </row>
    <row r="111" spans="1:5" ht="20" customHeight="1" x14ac:dyDescent="0.15">
      <c r="A111" s="89" t="s">
        <v>203</v>
      </c>
      <c r="B111" s="90"/>
      <c r="C111" s="92"/>
      <c r="D111" s="92"/>
      <c r="E111" s="91">
        <f t="shared" si="2"/>
        <v>0</v>
      </c>
    </row>
    <row r="112" spans="1:5" ht="20" customHeight="1" x14ac:dyDescent="0.15">
      <c r="A112" s="89" t="s">
        <v>204</v>
      </c>
      <c r="B112" s="90"/>
      <c r="C112" s="92"/>
      <c r="D112" s="92"/>
      <c r="E112" s="91">
        <f t="shared" si="2"/>
        <v>0</v>
      </c>
    </row>
    <row r="113" spans="1:5" ht="20" customHeight="1" x14ac:dyDescent="0.15">
      <c r="A113" s="89" t="s">
        <v>205</v>
      </c>
      <c r="B113" s="90"/>
      <c r="C113" s="92"/>
      <c r="D113" s="92"/>
      <c r="E113" s="91">
        <f t="shared" si="2"/>
        <v>0</v>
      </c>
    </row>
    <row r="114" spans="1:5" ht="20" customHeight="1" x14ac:dyDescent="0.15">
      <c r="A114" s="89" t="s">
        <v>206</v>
      </c>
      <c r="B114" s="90"/>
      <c r="C114" s="92"/>
      <c r="D114" s="92"/>
      <c r="E114" s="91">
        <f t="shared" si="2"/>
        <v>0</v>
      </c>
    </row>
    <row r="115" spans="1:5" ht="20" customHeight="1" x14ac:dyDescent="0.15">
      <c r="A115" s="89" t="s">
        <v>207</v>
      </c>
      <c r="B115" s="90"/>
      <c r="C115" s="92"/>
      <c r="D115" s="92"/>
      <c r="E115" s="91">
        <f t="shared" si="2"/>
        <v>0</v>
      </c>
    </row>
    <row r="116" spans="1:5" ht="20" customHeight="1" x14ac:dyDescent="0.15">
      <c r="A116" s="89" t="s">
        <v>208</v>
      </c>
      <c r="B116" s="90"/>
      <c r="C116" s="92"/>
      <c r="D116" s="92"/>
      <c r="E116" s="91">
        <f t="shared" si="2"/>
        <v>0</v>
      </c>
    </row>
  </sheetData>
  <mergeCells count="2">
    <mergeCell ref="A1:E1"/>
    <mergeCell ref="A2:E2"/>
  </mergeCells>
  <phoneticPr fontId="11" type="noConversion"/>
  <pageMargins left="1" right="1" top="1" bottom="1" header="0.25" footer="0.25"/>
  <pageSetup fitToWidth="0" fitToHeight="0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LONG TERM FOOD STORAGE </vt:lpstr>
      <vt:lpstr>PANTRY STORAGE CHECKLIST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2020-05-12T04:22:39Z</dcterms:modified>
</cp:coreProperties>
</file>